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THOR\THOR Work\01. BLACKHOUND\Jewellery 3d Modelling\"/>
    </mc:Choice>
  </mc:AlternateContent>
  <xr:revisionPtr revIDLastSave="0" documentId="8_{0C3DDC90-D9A2-4842-B0DA-23202CF5815E}" xr6:coauthVersionLast="47" xr6:coauthVersionMax="47" xr10:uidLastSave="{00000000-0000-0000-0000-000000000000}"/>
  <bookViews>
    <workbookView xWindow="-120" yWindow="-120" windowWidth="29040" windowHeight="15720" xr2:uid="{30528A92-A7BF-49D7-BC56-E9E01AEC728D}"/>
  </bookViews>
  <sheets>
    <sheet name="Proposa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8" i="1" l="1"/>
  <c r="C47" i="1"/>
  <c r="D57" i="1"/>
  <c r="C50" i="1"/>
  <c r="C44" i="1"/>
  <c r="C33" i="1"/>
  <c r="C21" i="1"/>
  <c r="C10" i="1"/>
  <c r="E43" i="1"/>
  <c r="D43" i="1"/>
  <c r="C43" i="1"/>
  <c r="E32" i="1"/>
  <c r="D32" i="1"/>
  <c r="C32" i="1"/>
  <c r="E20" i="1"/>
  <c r="D20" i="1"/>
  <c r="C20" i="1"/>
  <c r="E9" i="1"/>
  <c r="D9" i="1"/>
  <c r="C9" i="1"/>
  <c r="C61" i="1" l="1"/>
  <c r="C62" i="1" s="1"/>
  <c r="E52" i="1"/>
  <c r="C53" i="1" s="1"/>
  <c r="D58" i="1" s="1"/>
</calcChain>
</file>

<file path=xl/sharedStrings.xml><?xml version="1.0" encoding="utf-8"?>
<sst xmlns="http://schemas.openxmlformats.org/spreadsheetml/2006/main" count="63" uniqueCount="43">
  <si>
    <t>Products:</t>
  </si>
  <si>
    <t>Products</t>
  </si>
  <si>
    <t>Per month</t>
  </si>
  <si>
    <t>1. DEPOSIT PAYABLE:</t>
  </si>
  <si>
    <t>2.  Instalments:</t>
  </si>
  <si>
    <t>PAYMENT OPTIONS</t>
  </si>
  <si>
    <t>TOTAL PROJECT COST</t>
  </si>
  <si>
    <t>project discount:</t>
  </si>
  <si>
    <t>RINGS</t>
  </si>
  <si>
    <t>Per Ring:</t>
  </si>
  <si>
    <t>Giano Signet Ring</t>
  </si>
  <si>
    <t>Celestial Ring</t>
  </si>
  <si>
    <t>The Sunbird</t>
  </si>
  <si>
    <t>Moonlight</t>
  </si>
  <si>
    <t>Sunset Ring</t>
  </si>
  <si>
    <t>Name to Be Confirmed</t>
  </si>
  <si>
    <t>Studio Renders</t>
  </si>
  <si>
    <t>Animations</t>
  </si>
  <si>
    <t>Totals</t>
  </si>
  <si>
    <t>Total Fees</t>
  </si>
  <si>
    <t>EARRINGS</t>
  </si>
  <si>
    <t>Twilight studs</t>
  </si>
  <si>
    <t>Stargazer studs</t>
  </si>
  <si>
    <t>Moonstone studs</t>
  </si>
  <si>
    <t>Crescent Moon Hoops</t>
  </si>
  <si>
    <t>Dreamlight Drops</t>
  </si>
  <si>
    <t>NECKLACES</t>
  </si>
  <si>
    <t>Gemstone Slice Neckl.</t>
  </si>
  <si>
    <t>Evil Eye Neckl.</t>
  </si>
  <si>
    <t>Glimmer Neckl.</t>
  </si>
  <si>
    <t>North Star / Giano Pendant</t>
  </si>
  <si>
    <t>Moss Agate Necklace</t>
  </si>
  <si>
    <t>Persnlzd Print Neckl.</t>
  </si>
  <si>
    <t>Birthstone Neckl.</t>
  </si>
  <si>
    <t>BRACELETS</t>
  </si>
  <si>
    <t>Starbust Bracelet</t>
  </si>
  <si>
    <t xml:space="preserve">Total products </t>
  </si>
  <si>
    <t>Total Still Renders</t>
  </si>
  <si>
    <r>
      <t>Total Price:</t>
    </r>
    <r>
      <rPr>
        <b/>
        <sz val="11"/>
        <color theme="1"/>
        <rFont val="Calibri"/>
        <family val="2"/>
        <scheme val="minor"/>
      </rPr>
      <t xml:space="preserve">  </t>
    </r>
  </si>
  <si>
    <t>3x Instalments Invoiced over 3x Months:</t>
  </si>
  <si>
    <t>Applicable if Full payment is made upfront</t>
  </si>
  <si>
    <t>Amount Payable on Render Handover</t>
  </si>
  <si>
    <t>Total Price: (incl. discount)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</si>
</sst>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&quot;* #,##0.00_-;\-&quot;R&quot;* #,##0.00_-;_-&quot;R&quot;* &quot;-&quot;??_-;_-@_-"/>
    <numFmt numFmtId="164" formatCode="&quot;R&quot;#,##0.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medium">
        <color indexed="64"/>
      </diagonal>
    </border>
    <border diagonalUp="1"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medium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medium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/>
      <diagonal style="medium">
        <color indexed="64"/>
      </diagonal>
    </border>
    <border diagonalUp="1"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medium">
        <color indexed="64"/>
      </diagonal>
    </border>
    <border diagonalUp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medium">
        <color indexed="64"/>
      </diagonal>
    </border>
    <border diagonalUp="1"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medium">
        <color indexed="64"/>
      </diagonal>
    </border>
  </borders>
  <cellStyleXfs count="1">
    <xf numFmtId="0" fontId="0" fillId="0" borderId="0"/>
  </cellStyleXfs>
  <cellXfs count="121">
    <xf numFmtId="0" fontId="0" fillId="0" borderId="0" xfId="0"/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vertical="center" textRotation="90" wrapText="1"/>
    </xf>
    <xf numFmtId="164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0" fillId="0" borderId="16" xfId="0" applyBorder="1"/>
    <xf numFmtId="0" fontId="0" fillId="0" borderId="18" xfId="0" applyBorder="1"/>
    <xf numFmtId="0" fontId="0" fillId="0" borderId="13" xfId="0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10" fontId="0" fillId="0" borderId="14" xfId="0" applyNumberFormat="1" applyBorder="1"/>
    <xf numFmtId="0" fontId="0" fillId="0" borderId="3" xfId="0" applyBorder="1"/>
    <xf numFmtId="0" fontId="0" fillId="0" borderId="4" xfId="0" applyBorder="1"/>
    <xf numFmtId="0" fontId="4" fillId="0" borderId="22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164" fontId="0" fillId="0" borderId="0" xfId="0" applyNumberFormat="1"/>
    <xf numFmtId="0" fontId="0" fillId="0" borderId="0" xfId="0" applyAlignment="1">
      <alignment horizontal="center" vertical="center"/>
    </xf>
    <xf numFmtId="44" fontId="0" fillId="0" borderId="0" xfId="0" applyNumberFormat="1"/>
    <xf numFmtId="0" fontId="1" fillId="0" borderId="28" xfId="0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164" fontId="4" fillId="0" borderId="0" xfId="0" applyNumberFormat="1" applyFont="1" applyAlignment="1">
      <alignment vertical="center" wrapText="1"/>
    </xf>
    <xf numFmtId="0" fontId="1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164" fontId="1" fillId="0" borderId="0" xfId="0" applyNumberFormat="1" applyFont="1" applyAlignment="1">
      <alignment vertical="center"/>
    </xf>
    <xf numFmtId="0" fontId="1" fillId="0" borderId="0" xfId="0" applyFont="1"/>
    <xf numFmtId="0" fontId="3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0" fillId="0" borderId="8" xfId="0" applyBorder="1"/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29" xfId="0" applyBorder="1"/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3" fillId="0" borderId="0" xfId="0" applyFont="1" applyAlignment="1">
      <alignment vertical="center" textRotation="90"/>
    </xf>
    <xf numFmtId="0" fontId="0" fillId="0" borderId="0" xfId="0" applyAlignment="1">
      <alignment vertical="top"/>
    </xf>
    <xf numFmtId="10" fontId="0" fillId="0" borderId="0" xfId="0" applyNumberFormat="1"/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0" fillId="0" borderId="0" xfId="0" applyAlignment="1">
      <alignment horizontal="left" vertical="top"/>
    </xf>
    <xf numFmtId="0" fontId="0" fillId="3" borderId="8" xfId="0" applyFill="1" applyBorder="1" applyAlignment="1">
      <alignment horizontal="center" vertical="center"/>
    </xf>
    <xf numFmtId="164" fontId="0" fillId="3" borderId="7" xfId="0" applyNumberFormat="1" applyFill="1" applyBorder="1" applyAlignment="1">
      <alignment horizontal="left" vertical="center"/>
    </xf>
    <xf numFmtId="0" fontId="0" fillId="0" borderId="2" xfId="0" applyBorder="1"/>
    <xf numFmtId="0" fontId="0" fillId="0" borderId="21" xfId="0" applyBorder="1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left" vertical="center"/>
    </xf>
    <xf numFmtId="0" fontId="4" fillId="0" borderId="0" xfId="0" applyFont="1" applyAlignment="1">
      <alignment wrapText="1"/>
    </xf>
    <xf numFmtId="10" fontId="0" fillId="0" borderId="0" xfId="0" applyNumberFormat="1" applyAlignment="1">
      <alignment vertical="center"/>
    </xf>
    <xf numFmtId="0" fontId="3" fillId="0" borderId="0" xfId="0" applyFont="1" applyAlignment="1">
      <alignment wrapText="1"/>
    </xf>
    <xf numFmtId="164" fontId="3" fillId="0" borderId="0" xfId="0" applyNumberFormat="1" applyFont="1" applyAlignment="1">
      <alignment vertical="center" wrapText="1"/>
    </xf>
    <xf numFmtId="164" fontId="1" fillId="0" borderId="0" xfId="0" applyNumberFormat="1" applyFont="1"/>
    <xf numFmtId="164" fontId="0" fillId="0" borderId="0" xfId="0" applyNumberFormat="1" applyAlignment="1">
      <alignment vertical="center" wrapText="1"/>
    </xf>
    <xf numFmtId="0" fontId="10" fillId="0" borderId="13" xfId="0" applyFont="1" applyBorder="1"/>
    <xf numFmtId="0" fontId="0" fillId="0" borderId="36" xfId="0" applyBorder="1" applyAlignment="1">
      <alignment horizontal="center" vertical="center" wrapText="1"/>
    </xf>
    <xf numFmtId="0" fontId="1" fillId="2" borderId="39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4" fontId="0" fillId="0" borderId="23" xfId="0" applyNumberFormat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textRotation="90" wrapText="1"/>
    </xf>
    <xf numFmtId="0" fontId="2" fillId="2" borderId="11" xfId="0" applyFont="1" applyFill="1" applyBorder="1" applyAlignment="1">
      <alignment horizontal="center" vertical="center" textRotation="90" wrapText="1"/>
    </xf>
    <xf numFmtId="0" fontId="2" fillId="2" borderId="12" xfId="0" applyFont="1" applyFill="1" applyBorder="1" applyAlignment="1">
      <alignment horizontal="center" vertical="center" textRotation="90" wrapText="1"/>
    </xf>
    <xf numFmtId="0" fontId="0" fillId="0" borderId="0" xfId="0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textRotation="90" wrapText="1"/>
    </xf>
    <xf numFmtId="0" fontId="6" fillId="2" borderId="6" xfId="0" applyFont="1" applyFill="1" applyBorder="1" applyAlignment="1">
      <alignment horizontal="center" vertical="center" textRotation="90" wrapText="1"/>
    </xf>
    <xf numFmtId="0" fontId="6" fillId="2" borderId="11" xfId="0" applyFont="1" applyFill="1" applyBorder="1" applyAlignment="1">
      <alignment horizontal="center" vertical="center" textRotation="90" wrapText="1"/>
    </xf>
    <xf numFmtId="0" fontId="6" fillId="2" borderId="12" xfId="0" applyFont="1" applyFill="1" applyBorder="1" applyAlignment="1">
      <alignment horizontal="center" vertical="center" textRotation="90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164" fontId="4" fillId="2" borderId="31" xfId="0" applyNumberFormat="1" applyFont="1" applyFill="1" applyBorder="1" applyAlignment="1">
      <alignment horizontal="center" vertical="center" wrapText="1"/>
    </xf>
    <xf numFmtId="164" fontId="4" fillId="2" borderId="30" xfId="0" applyNumberFormat="1" applyFont="1" applyFill="1" applyBorder="1" applyAlignment="1">
      <alignment horizontal="center" vertical="center" wrapText="1"/>
    </xf>
    <xf numFmtId="164" fontId="4" fillId="2" borderId="2" xfId="0" applyNumberFormat="1" applyFont="1" applyFill="1" applyBorder="1" applyAlignment="1">
      <alignment horizontal="center" vertical="center" wrapText="1"/>
    </xf>
    <xf numFmtId="164" fontId="4" fillId="2" borderId="3" xfId="0" applyNumberFormat="1" applyFont="1" applyFill="1" applyBorder="1" applyAlignment="1">
      <alignment horizontal="center" vertical="center" wrapText="1"/>
    </xf>
    <xf numFmtId="164" fontId="4" fillId="2" borderId="4" xfId="0" applyNumberFormat="1" applyFont="1" applyFill="1" applyBorder="1" applyAlignment="1">
      <alignment horizontal="center" vertical="center" wrapText="1"/>
    </xf>
    <xf numFmtId="10" fontId="0" fillId="3" borderId="7" xfId="0" applyNumberForma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 wrapText="1"/>
    </xf>
    <xf numFmtId="164" fontId="3" fillId="3" borderId="5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textRotation="90" wrapText="1"/>
    </xf>
    <xf numFmtId="164" fontId="1" fillId="0" borderId="14" xfId="0" applyNumberFormat="1" applyFont="1" applyBorder="1" applyAlignment="1">
      <alignment horizontal="center" vertical="center"/>
    </xf>
    <xf numFmtId="164" fontId="1" fillId="0" borderId="15" xfId="0" applyNumberFormat="1" applyFont="1" applyBorder="1" applyAlignment="1">
      <alignment horizontal="center" vertical="center"/>
    </xf>
    <xf numFmtId="164" fontId="0" fillId="0" borderId="35" xfId="0" applyNumberFormat="1" applyBorder="1" applyAlignment="1">
      <alignment horizontal="center" vertical="center" wrapText="1"/>
    </xf>
    <xf numFmtId="164" fontId="1" fillId="2" borderId="37" xfId="0" applyNumberFormat="1" applyFont="1" applyFill="1" applyBorder="1" applyAlignment="1">
      <alignment horizontal="center"/>
    </xf>
    <xf numFmtId="164" fontId="1" fillId="2" borderId="38" xfId="0" applyNumberFormat="1" applyFont="1" applyFill="1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9" xfId="0" applyBorder="1" applyAlignment="1">
      <alignment horizontal="center"/>
    </xf>
    <xf numFmtId="164" fontId="0" fillId="3" borderId="25" xfId="0" applyNumberFormat="1" applyFill="1" applyBorder="1" applyAlignment="1">
      <alignment horizontal="center" vertical="center" wrapText="1"/>
    </xf>
    <xf numFmtId="0" fontId="0" fillId="3" borderId="26" xfId="0" applyFill="1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44" fontId="1" fillId="0" borderId="0" xfId="0" applyNumberFormat="1" applyFont="1" applyBorder="1" applyAlignment="1">
      <alignment horizontal="center" vertical="center"/>
    </xf>
    <xf numFmtId="44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44" fontId="4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44" fontId="1" fillId="0" borderId="0" xfId="0" applyNumberFormat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44" fontId="0" fillId="0" borderId="0" xfId="0" applyNumberFormat="1" applyBorder="1" applyAlignment="1">
      <alignment vertical="center"/>
    </xf>
    <xf numFmtId="0" fontId="1" fillId="0" borderId="0" xfId="0" applyFont="1" applyBorder="1" applyAlignment="1"/>
    <xf numFmtId="44" fontId="1" fillId="0" borderId="0" xfId="0" applyNumberFormat="1" applyFont="1" applyBorder="1" applyAlignment="1"/>
    <xf numFmtId="44" fontId="0" fillId="0" borderId="0" xfId="0" applyNumberFormat="1" applyBorder="1" applyAlignment="1"/>
    <xf numFmtId="10" fontId="0" fillId="0" borderId="0" xfId="0" applyNumberFormat="1" applyBorder="1" applyAlignment="1"/>
    <xf numFmtId="44" fontId="4" fillId="0" borderId="0" xfId="0" applyNumberFormat="1" applyFont="1" applyBorder="1" applyAlignment="1"/>
    <xf numFmtId="0" fontId="0" fillId="0" borderId="0" xfId="0" applyBorder="1" applyAlignment="1"/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5938B-480D-4444-A8D0-75557BC4679A}">
  <dimension ref="A1:Q75"/>
  <sheetViews>
    <sheetView tabSelected="1" topLeftCell="A2" zoomScale="95" zoomScaleNormal="95" workbookViewId="0">
      <selection activeCell="G48" sqref="G48"/>
    </sheetView>
  </sheetViews>
  <sheetFormatPr defaultRowHeight="15" x14ac:dyDescent="0.25"/>
  <cols>
    <col min="1" max="1" width="10.140625" customWidth="1"/>
    <col min="2" max="2" width="25.140625" customWidth="1"/>
    <col min="3" max="3" width="11.7109375" bestFit="1" customWidth="1"/>
    <col min="4" max="4" width="14.85546875" bestFit="1" customWidth="1"/>
    <col min="5" max="5" width="17.85546875" bestFit="1" customWidth="1"/>
    <col min="7" max="7" width="25.140625" bestFit="1" customWidth="1"/>
    <col min="8" max="8" width="22.28515625" customWidth="1"/>
    <col min="9" max="9" width="7.42578125" bestFit="1" customWidth="1"/>
    <col min="10" max="10" width="18.28515625" customWidth="1"/>
    <col min="11" max="11" width="13.28515625" customWidth="1"/>
    <col min="12" max="12" width="9.42578125" bestFit="1" customWidth="1"/>
    <col min="13" max="13" width="14.7109375" bestFit="1" customWidth="1"/>
    <col min="14" max="14" width="13.28515625" customWidth="1"/>
    <col min="15" max="15" width="18.5703125" customWidth="1"/>
    <col min="17" max="17" width="11" bestFit="1" customWidth="1"/>
  </cols>
  <sheetData>
    <row r="1" spans="1:17" ht="21.75" thickBot="1" x14ac:dyDescent="0.3">
      <c r="B1" s="62" t="s">
        <v>1</v>
      </c>
      <c r="C1" s="62"/>
      <c r="D1" s="62"/>
      <c r="E1" s="62"/>
      <c r="G1" s="111"/>
      <c r="H1" s="111"/>
      <c r="I1" s="109"/>
      <c r="J1" s="111"/>
      <c r="K1" s="111"/>
      <c r="L1" s="111"/>
      <c r="M1" s="111"/>
    </row>
    <row r="2" spans="1:17" ht="18.75" customHeight="1" thickBot="1" x14ac:dyDescent="0.3">
      <c r="A2" s="66" t="s">
        <v>8</v>
      </c>
      <c r="B2" s="18" t="s">
        <v>9</v>
      </c>
      <c r="C2" s="14" t="s">
        <v>0</v>
      </c>
      <c r="D2" s="14" t="s">
        <v>16</v>
      </c>
      <c r="E2" s="8" t="s">
        <v>17</v>
      </c>
      <c r="G2" s="113"/>
      <c r="H2" s="113"/>
      <c r="I2" s="109"/>
      <c r="J2" s="103"/>
      <c r="K2" s="103"/>
      <c r="L2" s="104"/>
      <c r="M2" s="103"/>
    </row>
    <row r="3" spans="1:17" x14ac:dyDescent="0.25">
      <c r="A3" s="67"/>
      <c r="B3" s="30" t="s">
        <v>10</v>
      </c>
      <c r="C3" s="31">
        <v>1</v>
      </c>
      <c r="D3" s="32">
        <v>4</v>
      </c>
      <c r="E3" s="33">
        <v>0</v>
      </c>
      <c r="G3" s="103"/>
      <c r="H3" s="114"/>
      <c r="I3" s="115"/>
      <c r="J3" s="105"/>
      <c r="K3" s="105"/>
      <c r="L3" s="106"/>
      <c r="M3" s="105"/>
    </row>
    <row r="4" spans="1:17" x14ac:dyDescent="0.25">
      <c r="A4" s="67"/>
      <c r="B4" s="30" t="s">
        <v>11</v>
      </c>
      <c r="C4" s="31">
        <v>1</v>
      </c>
      <c r="D4" s="32">
        <v>4</v>
      </c>
      <c r="E4" s="33">
        <v>0</v>
      </c>
      <c r="G4" s="107"/>
      <c r="H4" s="115"/>
      <c r="I4" s="115"/>
      <c r="J4" s="105"/>
      <c r="K4" s="105"/>
      <c r="L4" s="106"/>
      <c r="M4" s="105"/>
    </row>
    <row r="5" spans="1:17" x14ac:dyDescent="0.25">
      <c r="A5" s="67"/>
      <c r="B5" s="30" t="s">
        <v>12</v>
      </c>
      <c r="C5" s="31">
        <v>1</v>
      </c>
      <c r="D5" s="32">
        <v>4</v>
      </c>
      <c r="E5" s="33">
        <v>0</v>
      </c>
      <c r="G5" s="107"/>
      <c r="H5" s="115"/>
      <c r="I5" s="116"/>
      <c r="J5" s="112"/>
      <c r="K5" s="112"/>
      <c r="L5" s="116"/>
      <c r="M5" s="115"/>
    </row>
    <row r="6" spans="1:17" ht="18.75" x14ac:dyDescent="0.3">
      <c r="A6" s="67"/>
      <c r="B6" s="30" t="s">
        <v>13</v>
      </c>
      <c r="C6" s="31">
        <v>1</v>
      </c>
      <c r="D6" s="32">
        <v>4</v>
      </c>
      <c r="E6" s="33">
        <v>0</v>
      </c>
      <c r="G6" s="107"/>
      <c r="H6" s="117"/>
      <c r="I6" s="116"/>
      <c r="J6" s="112"/>
      <c r="K6" s="112"/>
      <c r="L6" s="116"/>
      <c r="M6" s="115"/>
    </row>
    <row r="7" spans="1:17" ht="18.75" x14ac:dyDescent="0.3">
      <c r="A7" s="67"/>
      <c r="B7" s="30" t="s">
        <v>14</v>
      </c>
      <c r="C7" s="31">
        <v>1</v>
      </c>
      <c r="D7" s="32">
        <v>4</v>
      </c>
      <c r="E7" s="33">
        <v>0</v>
      </c>
      <c r="G7" s="107"/>
      <c r="H7" s="114"/>
      <c r="I7" s="115"/>
      <c r="J7" s="110"/>
      <c r="K7" s="110"/>
      <c r="L7" s="110"/>
      <c r="M7" s="117"/>
    </row>
    <row r="8" spans="1:17" ht="18.75" customHeight="1" thickBot="1" x14ac:dyDescent="0.3">
      <c r="A8" s="67"/>
      <c r="B8" s="36" t="s">
        <v>15</v>
      </c>
      <c r="C8" s="13">
        <v>1</v>
      </c>
      <c r="D8" s="37">
        <v>4</v>
      </c>
      <c r="E8" s="38">
        <v>0</v>
      </c>
      <c r="G8" s="107"/>
      <c r="H8" s="115"/>
      <c r="I8" s="115"/>
      <c r="J8" s="104"/>
      <c r="K8" s="107"/>
      <c r="L8" s="118"/>
      <c r="M8" s="118"/>
    </row>
    <row r="9" spans="1:17" ht="16.5" thickBot="1" x14ac:dyDescent="0.3">
      <c r="A9" s="67"/>
      <c r="B9" s="27" t="s">
        <v>18</v>
      </c>
      <c r="C9" s="28">
        <f>SUM(C3:C8)</f>
        <v>6</v>
      </c>
      <c r="D9" s="28">
        <f>SUM(D3:D8)</f>
        <v>24</v>
      </c>
      <c r="E9" s="29">
        <f>SUM(E3:E8)</f>
        <v>0</v>
      </c>
      <c r="G9" s="119"/>
      <c r="H9" s="118"/>
      <c r="I9" s="115"/>
      <c r="J9" s="104"/>
      <c r="K9" s="107"/>
      <c r="L9" s="118"/>
      <c r="M9" s="118"/>
    </row>
    <row r="10" spans="1:17" ht="30" customHeight="1" thickBot="1" x14ac:dyDescent="0.3">
      <c r="A10" s="68"/>
      <c r="B10" s="12" t="s">
        <v>19</v>
      </c>
      <c r="C10" s="63">
        <f>C9*3922.38</f>
        <v>23534.28</v>
      </c>
      <c r="D10" s="64"/>
      <c r="E10" s="65"/>
      <c r="G10" s="120"/>
      <c r="H10" s="108"/>
      <c r="I10" s="105"/>
      <c r="J10" s="105"/>
      <c r="K10" s="107"/>
      <c r="L10" s="118"/>
      <c r="M10" s="109"/>
      <c r="N10" s="21"/>
      <c r="O10" s="17"/>
      <c r="P10" s="16"/>
      <c r="Q10" s="17"/>
    </row>
    <row r="11" spans="1:17" x14ac:dyDescent="0.25">
      <c r="G11" s="118"/>
      <c r="H11" s="118"/>
      <c r="I11" s="118"/>
      <c r="J11" s="118"/>
      <c r="K11" s="118"/>
      <c r="L11" s="118"/>
      <c r="M11" s="118"/>
    </row>
    <row r="12" spans="1:17" ht="15" customHeight="1" thickBot="1" x14ac:dyDescent="0.3">
      <c r="A12" s="2"/>
      <c r="B12" s="1"/>
      <c r="C12" s="1"/>
      <c r="D12" s="1"/>
      <c r="E12" s="1"/>
      <c r="G12" s="111"/>
      <c r="H12" s="111"/>
      <c r="I12" s="109"/>
      <c r="J12" s="110"/>
      <c r="K12" s="103"/>
      <c r="L12" s="109"/>
      <c r="M12" s="109"/>
      <c r="N12" s="21"/>
      <c r="O12" s="15"/>
      <c r="P12" s="16"/>
      <c r="Q12" s="15"/>
    </row>
    <row r="13" spans="1:17" ht="15.75" thickBot="1" x14ac:dyDescent="0.3">
      <c r="A13" s="66" t="s">
        <v>20</v>
      </c>
      <c r="B13" s="18" t="s">
        <v>9</v>
      </c>
      <c r="C13" s="14" t="s">
        <v>0</v>
      </c>
      <c r="D13" s="14" t="s">
        <v>16</v>
      </c>
      <c r="E13" s="8" t="s">
        <v>17</v>
      </c>
      <c r="G13" s="60"/>
      <c r="H13" s="60"/>
      <c r="I13" s="35"/>
      <c r="J13" s="35"/>
      <c r="K13" s="17"/>
      <c r="L13" s="40"/>
      <c r="M13" s="40"/>
      <c r="N13" s="40"/>
    </row>
    <row r="14" spans="1:17" x14ac:dyDescent="0.25">
      <c r="A14" s="67"/>
      <c r="B14" s="30" t="s">
        <v>21</v>
      </c>
      <c r="C14" s="31">
        <v>1</v>
      </c>
      <c r="D14" s="32">
        <v>4</v>
      </c>
      <c r="E14" s="33">
        <v>0</v>
      </c>
      <c r="G14" s="34"/>
      <c r="H14" s="17"/>
      <c r="I14" s="35"/>
      <c r="J14" s="35"/>
      <c r="K14" s="17"/>
      <c r="L14" s="40"/>
      <c r="M14" s="40"/>
      <c r="N14" s="40"/>
    </row>
    <row r="15" spans="1:17" x14ac:dyDescent="0.25">
      <c r="A15" s="67"/>
      <c r="B15" s="30" t="s">
        <v>22</v>
      </c>
      <c r="C15" s="31">
        <v>1</v>
      </c>
      <c r="D15" s="32">
        <v>4</v>
      </c>
      <c r="E15" s="33">
        <v>0</v>
      </c>
      <c r="G15" s="34"/>
      <c r="H15" s="17"/>
      <c r="K15" s="17"/>
      <c r="L15" s="40"/>
      <c r="M15" s="40"/>
      <c r="N15" s="40"/>
    </row>
    <row r="16" spans="1:17" x14ac:dyDescent="0.25">
      <c r="A16" s="67"/>
      <c r="B16" s="30" t="s">
        <v>23</v>
      </c>
      <c r="C16" s="31">
        <v>1</v>
      </c>
      <c r="D16" s="32">
        <v>4</v>
      </c>
      <c r="E16" s="33">
        <v>0</v>
      </c>
      <c r="G16" s="34"/>
      <c r="H16" s="17"/>
      <c r="I16" s="16"/>
      <c r="K16" s="17"/>
      <c r="L16" s="35"/>
      <c r="M16" s="35"/>
      <c r="N16" s="35"/>
    </row>
    <row r="17" spans="1:14" ht="15" customHeight="1" x14ac:dyDescent="0.25">
      <c r="A17" s="67"/>
      <c r="B17" s="30" t="s">
        <v>24</v>
      </c>
      <c r="C17" s="31">
        <v>1</v>
      </c>
      <c r="D17" s="32">
        <v>4</v>
      </c>
      <c r="E17" s="33">
        <v>0</v>
      </c>
      <c r="G17" s="34"/>
      <c r="H17" s="17"/>
      <c r="I17" s="16"/>
      <c r="K17" s="17"/>
      <c r="L17" s="35"/>
      <c r="M17" s="35"/>
      <c r="N17" s="35"/>
    </row>
    <row r="18" spans="1:14" x14ac:dyDescent="0.25">
      <c r="A18" s="67"/>
      <c r="B18" s="30" t="s">
        <v>25</v>
      </c>
      <c r="C18" s="31">
        <v>1</v>
      </c>
      <c r="D18" s="32">
        <v>4</v>
      </c>
      <c r="E18" s="33">
        <v>0</v>
      </c>
      <c r="G18" s="34"/>
      <c r="H18" s="17"/>
      <c r="I18" s="16"/>
      <c r="K18" s="17"/>
      <c r="L18" s="35"/>
      <c r="M18" s="35"/>
      <c r="N18" s="35"/>
    </row>
    <row r="19" spans="1:14" ht="18.75" customHeight="1" thickBot="1" x14ac:dyDescent="0.3">
      <c r="A19" s="67"/>
      <c r="B19" s="36" t="s">
        <v>15</v>
      </c>
      <c r="C19" s="13">
        <v>1</v>
      </c>
      <c r="D19" s="37">
        <v>4</v>
      </c>
      <c r="E19" s="38">
        <v>0</v>
      </c>
      <c r="G19" s="34"/>
      <c r="H19" s="17"/>
      <c r="I19" s="16"/>
      <c r="K19" s="17"/>
      <c r="L19" s="35"/>
      <c r="M19" s="35"/>
      <c r="N19" s="35"/>
    </row>
    <row r="20" spans="1:14" ht="15" customHeight="1" thickBot="1" x14ac:dyDescent="0.3">
      <c r="A20" s="67"/>
      <c r="B20" s="27" t="s">
        <v>18</v>
      </c>
      <c r="C20" s="28">
        <f>SUM(C14:C19)</f>
        <v>6</v>
      </c>
      <c r="D20" s="28">
        <f>SUM(D14:D19)</f>
        <v>24</v>
      </c>
      <c r="E20" s="29">
        <f>SUM(E14:E19)</f>
        <v>0</v>
      </c>
      <c r="G20" s="39"/>
      <c r="H20" s="34"/>
      <c r="I20" s="16"/>
      <c r="K20" s="17"/>
      <c r="L20" s="35"/>
      <c r="M20" s="35"/>
      <c r="N20" s="35"/>
    </row>
    <row r="21" spans="1:14" ht="15" customHeight="1" thickBot="1" x14ac:dyDescent="0.3">
      <c r="A21" s="68"/>
      <c r="B21" s="12" t="s">
        <v>19</v>
      </c>
      <c r="C21" s="63">
        <f>C20*3922.38</f>
        <v>23534.28</v>
      </c>
      <c r="D21" s="64"/>
      <c r="E21" s="65"/>
      <c r="G21" s="39"/>
      <c r="H21" s="19"/>
      <c r="I21" s="19"/>
      <c r="J21" s="19"/>
      <c r="K21" s="20"/>
    </row>
    <row r="22" spans="1:14" ht="15" customHeight="1" x14ac:dyDescent="0.25">
      <c r="A22" s="2"/>
      <c r="D22" s="16"/>
      <c r="E22" s="16"/>
      <c r="G22" s="39"/>
      <c r="H22" s="19"/>
      <c r="I22" s="19"/>
      <c r="J22" s="19"/>
      <c r="K22" s="20"/>
    </row>
    <row r="23" spans="1:14" ht="19.5" thickBot="1" x14ac:dyDescent="0.3">
      <c r="A23" s="2"/>
      <c r="D23" s="16"/>
      <c r="E23" s="16"/>
      <c r="G23" s="61"/>
      <c r="H23" s="61"/>
    </row>
    <row r="24" spans="1:14" ht="15.75" thickBot="1" x14ac:dyDescent="0.3">
      <c r="A24" s="66" t="s">
        <v>26</v>
      </c>
      <c r="B24" s="18" t="s">
        <v>9</v>
      </c>
      <c r="C24" s="14" t="s">
        <v>0</v>
      </c>
      <c r="D24" s="14" t="s">
        <v>16</v>
      </c>
      <c r="E24" s="8" t="s">
        <v>17</v>
      </c>
      <c r="G24" s="60"/>
      <c r="H24" s="60"/>
      <c r="I24" s="41"/>
      <c r="J24" s="25"/>
      <c r="K24" s="25"/>
    </row>
    <row r="25" spans="1:14" x14ac:dyDescent="0.25">
      <c r="A25" s="67"/>
      <c r="B25" s="30" t="s">
        <v>27</v>
      </c>
      <c r="C25" s="31">
        <v>1</v>
      </c>
      <c r="D25" s="32">
        <v>4</v>
      </c>
      <c r="E25" s="33">
        <v>0</v>
      </c>
      <c r="G25" s="34"/>
      <c r="H25" s="17"/>
      <c r="I25" s="34"/>
      <c r="J25" s="34"/>
      <c r="K25" s="34"/>
    </row>
    <row r="26" spans="1:14" x14ac:dyDescent="0.25">
      <c r="A26" s="67"/>
      <c r="B26" s="30" t="s">
        <v>28</v>
      </c>
      <c r="C26" s="31">
        <v>1</v>
      </c>
      <c r="D26" s="32">
        <v>4</v>
      </c>
      <c r="E26" s="33">
        <v>0</v>
      </c>
      <c r="G26" s="34"/>
      <c r="H26" s="17"/>
    </row>
    <row r="27" spans="1:14" ht="15" customHeight="1" x14ac:dyDescent="0.25">
      <c r="A27" s="67"/>
      <c r="B27" s="30" t="s">
        <v>29</v>
      </c>
      <c r="C27" s="31">
        <v>1</v>
      </c>
      <c r="D27" s="32">
        <v>4</v>
      </c>
      <c r="E27" s="33">
        <v>0</v>
      </c>
      <c r="G27" s="34"/>
      <c r="H27" s="17"/>
      <c r="I27" s="42"/>
      <c r="J27" s="43"/>
      <c r="K27" s="34"/>
    </row>
    <row r="28" spans="1:14" ht="15.75" customHeight="1" x14ac:dyDescent="0.25">
      <c r="A28" s="67"/>
      <c r="B28" s="30" t="s">
        <v>30</v>
      </c>
      <c r="C28" s="31">
        <v>1</v>
      </c>
      <c r="D28" s="32">
        <v>4</v>
      </c>
      <c r="E28" s="33">
        <v>0</v>
      </c>
      <c r="G28" s="34"/>
      <c r="H28" s="17"/>
      <c r="I28" s="42"/>
      <c r="J28" s="43"/>
      <c r="K28" s="34"/>
    </row>
    <row r="29" spans="1:14" x14ac:dyDescent="0.25">
      <c r="A29" s="67"/>
      <c r="B29" s="30" t="s">
        <v>31</v>
      </c>
      <c r="C29" s="31">
        <v>1</v>
      </c>
      <c r="D29" s="32">
        <v>4</v>
      </c>
      <c r="E29" s="33">
        <v>0</v>
      </c>
      <c r="G29" s="34"/>
      <c r="H29" s="17"/>
      <c r="I29" s="42"/>
      <c r="J29" s="43"/>
      <c r="K29" s="34"/>
    </row>
    <row r="30" spans="1:14" ht="17.25" customHeight="1" thickBot="1" x14ac:dyDescent="0.3">
      <c r="A30" s="67"/>
      <c r="B30" s="36" t="s">
        <v>32</v>
      </c>
      <c r="C30" s="13">
        <v>1</v>
      </c>
      <c r="D30" s="37">
        <v>4</v>
      </c>
      <c r="E30" s="38">
        <v>0</v>
      </c>
      <c r="G30" s="34"/>
      <c r="H30" s="17"/>
      <c r="I30" s="42"/>
      <c r="J30" s="43"/>
      <c r="K30" s="34"/>
    </row>
    <row r="31" spans="1:14" ht="15.75" thickBot="1" x14ac:dyDescent="0.3">
      <c r="A31" s="67"/>
      <c r="B31" s="36" t="s">
        <v>33</v>
      </c>
      <c r="C31" s="13">
        <v>1</v>
      </c>
      <c r="D31" s="37">
        <v>4</v>
      </c>
      <c r="E31" s="38">
        <v>0</v>
      </c>
      <c r="I31" s="16"/>
      <c r="J31" s="16"/>
      <c r="K31" s="16"/>
    </row>
    <row r="32" spans="1:14" ht="16.5" thickBot="1" x14ac:dyDescent="0.3">
      <c r="A32" s="67"/>
      <c r="B32" s="27" t="s">
        <v>18</v>
      </c>
      <c r="C32" s="28">
        <f>SUM(C25:C31)</f>
        <v>7</v>
      </c>
      <c r="D32" s="28">
        <f>SUM(D25:D31)</f>
        <v>28</v>
      </c>
      <c r="E32" s="29">
        <f>SUM(E25:E31)</f>
        <v>0</v>
      </c>
      <c r="H32" s="44"/>
      <c r="I32" s="16"/>
      <c r="J32" s="16"/>
      <c r="K32" s="16"/>
    </row>
    <row r="33" spans="1:15" ht="19.5" thickBot="1" x14ac:dyDescent="0.3">
      <c r="A33" s="68"/>
      <c r="B33" s="12" t="s">
        <v>19</v>
      </c>
      <c r="C33" s="63">
        <f>C32*3922.38</f>
        <v>27456.66</v>
      </c>
      <c r="D33" s="64"/>
      <c r="E33" s="65"/>
      <c r="I33" s="16"/>
      <c r="J33" s="16"/>
      <c r="K33" s="16"/>
    </row>
    <row r="34" spans="1:15" x14ac:dyDescent="0.25">
      <c r="A34" s="2"/>
      <c r="D34" s="16"/>
      <c r="E34" s="16"/>
      <c r="I34" s="16"/>
      <c r="J34" s="16"/>
      <c r="K34" s="16"/>
    </row>
    <row r="35" spans="1:15" ht="19.5" thickBot="1" x14ac:dyDescent="0.3">
      <c r="A35" s="2"/>
      <c r="D35" s="16"/>
      <c r="E35" s="16"/>
      <c r="G35" s="61"/>
      <c r="H35" s="61"/>
      <c r="I35" s="16"/>
      <c r="J35" s="16"/>
      <c r="K35" s="16"/>
    </row>
    <row r="36" spans="1:15" ht="15.75" thickBot="1" x14ac:dyDescent="0.3">
      <c r="A36" s="66" t="s">
        <v>34</v>
      </c>
      <c r="B36" s="18" t="s">
        <v>9</v>
      </c>
      <c r="C36" s="14" t="s">
        <v>0</v>
      </c>
      <c r="D36" s="14" t="s">
        <v>16</v>
      </c>
      <c r="E36" s="8" t="s">
        <v>17</v>
      </c>
      <c r="G36" s="60"/>
      <c r="H36" s="60"/>
      <c r="I36" s="16"/>
      <c r="J36" s="16"/>
      <c r="K36" s="16"/>
    </row>
    <row r="37" spans="1:15" x14ac:dyDescent="0.25">
      <c r="A37" s="67"/>
      <c r="B37" s="30" t="s">
        <v>35</v>
      </c>
      <c r="C37" s="31">
        <v>1</v>
      </c>
      <c r="D37" s="32">
        <v>4</v>
      </c>
      <c r="E37" s="33">
        <v>0</v>
      </c>
      <c r="G37" s="34"/>
      <c r="H37" s="17"/>
      <c r="I37" s="34"/>
      <c r="J37" s="34"/>
      <c r="K37" s="16"/>
    </row>
    <row r="38" spans="1:15" x14ac:dyDescent="0.25">
      <c r="A38" s="67"/>
      <c r="B38" s="30"/>
      <c r="C38" s="31"/>
      <c r="D38" s="32"/>
      <c r="E38" s="33"/>
      <c r="G38" s="34"/>
      <c r="H38" s="17"/>
      <c r="K38" s="16"/>
    </row>
    <row r="39" spans="1:15" x14ac:dyDescent="0.25">
      <c r="A39" s="67"/>
      <c r="B39" s="30"/>
      <c r="C39" s="31"/>
      <c r="D39" s="32"/>
      <c r="E39" s="33"/>
      <c r="G39" s="34"/>
      <c r="H39" s="17"/>
    </row>
    <row r="40" spans="1:15" x14ac:dyDescent="0.25">
      <c r="A40" s="67"/>
      <c r="B40" s="30"/>
      <c r="C40" s="31"/>
      <c r="D40" s="32"/>
      <c r="E40" s="33"/>
      <c r="G40" s="34"/>
      <c r="H40" s="17"/>
    </row>
    <row r="41" spans="1:15" x14ac:dyDescent="0.25">
      <c r="A41" s="67"/>
      <c r="B41" s="30"/>
      <c r="C41" s="31"/>
      <c r="D41" s="32"/>
      <c r="E41" s="33"/>
      <c r="G41" s="34"/>
      <c r="H41" s="17"/>
    </row>
    <row r="42" spans="1:15" ht="15.75" thickBot="1" x14ac:dyDescent="0.3">
      <c r="A42" s="67"/>
      <c r="B42" s="36"/>
      <c r="C42" s="13"/>
      <c r="D42" s="37"/>
      <c r="E42" s="38"/>
      <c r="G42" s="34"/>
      <c r="H42" s="17"/>
    </row>
    <row r="43" spans="1:15" ht="17.25" customHeight="1" thickBot="1" x14ac:dyDescent="0.3">
      <c r="A43" s="67"/>
      <c r="B43" s="27" t="s">
        <v>18</v>
      </c>
      <c r="C43" s="28">
        <f>SUM(C37:C42)</f>
        <v>1</v>
      </c>
      <c r="D43" s="28">
        <f>SUM(D37:D42)</f>
        <v>4</v>
      </c>
      <c r="E43" s="29">
        <f>SUM(E37:E42)</f>
        <v>0</v>
      </c>
      <c r="H43" s="24"/>
      <c r="I43" s="35"/>
      <c r="J43" s="34"/>
      <c r="K43" s="34"/>
      <c r="L43" s="34"/>
      <c r="M43" s="34"/>
      <c r="N43" s="34"/>
      <c r="O43" s="34"/>
    </row>
    <row r="44" spans="1:15" ht="16.5" customHeight="1" thickBot="1" x14ac:dyDescent="0.3">
      <c r="A44" s="68"/>
      <c r="B44" s="12" t="s">
        <v>19</v>
      </c>
      <c r="C44" s="63">
        <f>C43*3922.38</f>
        <v>3922.38</v>
      </c>
      <c r="D44" s="64"/>
      <c r="E44" s="65"/>
      <c r="H44" s="24"/>
      <c r="I44" s="35"/>
      <c r="J44" s="34"/>
      <c r="K44" s="34"/>
      <c r="L44" s="34"/>
      <c r="M44" s="34"/>
      <c r="N44" s="34"/>
      <c r="O44" s="24"/>
    </row>
    <row r="45" spans="1:15" ht="17.25" customHeight="1" x14ac:dyDescent="0.25">
      <c r="A45" s="2"/>
      <c r="D45" s="16"/>
      <c r="E45" s="16"/>
      <c r="H45" s="24"/>
      <c r="I45" s="35"/>
      <c r="J45" s="34"/>
      <c r="K45" s="34"/>
      <c r="L45" s="34"/>
      <c r="M45" s="34"/>
      <c r="N45" s="34"/>
      <c r="O45" s="24"/>
    </row>
    <row r="46" spans="1:15" ht="15.75" thickBot="1" x14ac:dyDescent="0.3">
      <c r="A46" s="2"/>
      <c r="D46" s="16"/>
      <c r="E46" s="16"/>
      <c r="I46" s="16"/>
      <c r="J46" s="16"/>
      <c r="K46" s="16"/>
      <c r="L46" s="16"/>
      <c r="M46" s="16"/>
      <c r="N46" s="16"/>
      <c r="O46" s="22"/>
    </row>
    <row r="47" spans="1:15" ht="18.75" x14ac:dyDescent="0.3">
      <c r="A47" s="70" t="s">
        <v>6</v>
      </c>
      <c r="B47" s="57" t="s">
        <v>36</v>
      </c>
      <c r="C47" s="74">
        <f>C43+C32+C20+C9</f>
        <v>20</v>
      </c>
      <c r="D47" s="74"/>
      <c r="E47" s="75"/>
      <c r="G47" s="17"/>
      <c r="I47" s="16"/>
      <c r="J47" s="16"/>
      <c r="K47" s="16"/>
      <c r="L47" s="16"/>
      <c r="M47" s="16"/>
      <c r="N47" s="16"/>
      <c r="O47" s="22"/>
    </row>
    <row r="48" spans="1:15" ht="16.5" customHeight="1" x14ac:dyDescent="0.25">
      <c r="A48" s="71"/>
      <c r="B48" s="5" t="s">
        <v>37</v>
      </c>
      <c r="C48" s="76">
        <f>D9+D20+D32+D43</f>
        <v>80</v>
      </c>
      <c r="D48" s="76"/>
      <c r="E48" s="77"/>
      <c r="I48" s="16"/>
      <c r="J48" s="16"/>
      <c r="K48" s="16"/>
      <c r="L48" s="16"/>
      <c r="M48" s="16"/>
      <c r="N48" s="16"/>
      <c r="O48" s="22"/>
    </row>
    <row r="49" spans="1:15" ht="16.5" customHeight="1" thickBot="1" x14ac:dyDescent="0.3">
      <c r="A49" s="71"/>
      <c r="B49" s="6" t="s">
        <v>17</v>
      </c>
      <c r="C49" s="78">
        <v>0</v>
      </c>
      <c r="D49" s="78"/>
      <c r="E49" s="79"/>
      <c r="I49" s="16"/>
      <c r="J49" s="16"/>
      <c r="K49" s="16"/>
      <c r="L49" s="16"/>
      <c r="M49" s="16"/>
      <c r="N49" s="16"/>
      <c r="O49" s="22"/>
    </row>
    <row r="50" spans="1:15" x14ac:dyDescent="0.25">
      <c r="A50" s="72"/>
      <c r="B50" s="80" t="s">
        <v>38</v>
      </c>
      <c r="C50" s="82">
        <f>C44+C33+C21+C10</f>
        <v>78447.600000000006</v>
      </c>
      <c r="D50" s="83"/>
      <c r="E50" s="84"/>
      <c r="G50" s="15"/>
      <c r="I50" s="16"/>
      <c r="J50" s="16"/>
      <c r="K50" s="16"/>
      <c r="L50" s="16"/>
      <c r="M50" s="16"/>
      <c r="N50" s="16"/>
      <c r="O50" s="22"/>
    </row>
    <row r="51" spans="1:15" ht="15.75" thickBot="1" x14ac:dyDescent="0.3">
      <c r="A51" s="72"/>
      <c r="B51" s="81"/>
      <c r="C51" s="85"/>
      <c r="D51" s="86"/>
      <c r="E51" s="87"/>
      <c r="H51" s="1"/>
      <c r="I51" s="1"/>
      <c r="J51" s="1"/>
      <c r="K51" s="1"/>
      <c r="L51" s="1"/>
      <c r="M51" s="1"/>
      <c r="N51" s="1"/>
      <c r="O51" s="23"/>
    </row>
    <row r="52" spans="1:15" x14ac:dyDescent="0.25">
      <c r="A52" s="72"/>
      <c r="B52" s="45" t="s">
        <v>7</v>
      </c>
      <c r="C52" s="88">
        <v>0.05</v>
      </c>
      <c r="D52" s="88"/>
      <c r="E52" s="46">
        <f>C50*C52</f>
        <v>3922.3800000000006</v>
      </c>
      <c r="F52" s="69" t="s">
        <v>40</v>
      </c>
      <c r="G52" s="69"/>
      <c r="I52" s="16"/>
    </row>
    <row r="53" spans="1:15" x14ac:dyDescent="0.25">
      <c r="A53" s="72"/>
      <c r="B53" s="89" t="s">
        <v>42</v>
      </c>
      <c r="C53" s="90">
        <f>C50-E52</f>
        <v>74525.22</v>
      </c>
      <c r="D53" s="90"/>
      <c r="E53" s="90"/>
      <c r="F53" s="69"/>
      <c r="G53" s="69"/>
      <c r="I53" s="16"/>
    </row>
    <row r="54" spans="1:15" ht="15.75" thickBot="1" x14ac:dyDescent="0.3">
      <c r="A54" s="73"/>
      <c r="B54" s="89"/>
      <c r="C54" s="90"/>
      <c r="D54" s="90"/>
      <c r="E54" s="90"/>
      <c r="F54" s="69"/>
      <c r="G54" s="69"/>
    </row>
    <row r="55" spans="1:15" x14ac:dyDescent="0.25">
      <c r="A55" s="2"/>
      <c r="B55" s="26"/>
      <c r="C55" s="17"/>
      <c r="D55" s="17"/>
      <c r="E55" s="17"/>
    </row>
    <row r="56" spans="1:15" ht="15" customHeight="1" thickBot="1" x14ac:dyDescent="0.3">
      <c r="A56" s="2"/>
      <c r="B56" s="24"/>
      <c r="C56" s="20"/>
      <c r="D56" s="20"/>
      <c r="E56" s="20"/>
    </row>
    <row r="57" spans="1:15" ht="15" customHeight="1" x14ac:dyDescent="0.25">
      <c r="A57" s="70" t="s">
        <v>5</v>
      </c>
      <c r="B57" s="7" t="s">
        <v>3</v>
      </c>
      <c r="C57" s="9">
        <v>0.7</v>
      </c>
      <c r="D57" s="92">
        <f>C50*C57</f>
        <v>54913.32</v>
      </c>
      <c r="E57" s="93"/>
    </row>
    <row r="58" spans="1:15" x14ac:dyDescent="0.25">
      <c r="A58" s="71"/>
      <c r="B58" s="97" t="s">
        <v>41</v>
      </c>
      <c r="C58" s="98"/>
      <c r="D58" s="99">
        <f>C50-D57</f>
        <v>23534.280000000006</v>
      </c>
      <c r="E58" s="100"/>
    </row>
    <row r="59" spans="1:15" ht="15.75" thickBot="1" x14ac:dyDescent="0.3">
      <c r="A59" s="71"/>
      <c r="B59" s="47"/>
      <c r="C59" s="10"/>
      <c r="D59" s="10"/>
      <c r="E59" s="11"/>
    </row>
    <row r="60" spans="1:15" x14ac:dyDescent="0.25">
      <c r="A60" s="71"/>
      <c r="B60" s="7" t="s">
        <v>4</v>
      </c>
      <c r="C60" s="101" t="s">
        <v>39</v>
      </c>
      <c r="D60" s="101"/>
      <c r="E60" s="102"/>
    </row>
    <row r="61" spans="1:15" ht="15.75" thickBot="1" x14ac:dyDescent="0.3">
      <c r="A61" s="71"/>
      <c r="B61" s="5"/>
      <c r="C61" s="94">
        <f>C50</f>
        <v>78447.600000000006</v>
      </c>
      <c r="D61" s="94"/>
      <c r="E61" s="58">
        <v>2</v>
      </c>
    </row>
    <row r="62" spans="1:15" ht="15.75" thickBot="1" x14ac:dyDescent="0.3">
      <c r="A62" s="91"/>
      <c r="B62" s="48"/>
      <c r="C62" s="95">
        <f>C61/E61</f>
        <v>39223.800000000003</v>
      </c>
      <c r="D62" s="96"/>
      <c r="E62" s="59" t="s">
        <v>2</v>
      </c>
    </row>
    <row r="63" spans="1:15" ht="18.75" customHeight="1" x14ac:dyDescent="0.3">
      <c r="A63" s="2"/>
      <c r="B63" s="51"/>
      <c r="C63" s="20"/>
      <c r="D63" s="20"/>
      <c r="E63" s="20"/>
    </row>
    <row r="64" spans="1:15" ht="15" customHeight="1" x14ac:dyDescent="0.3">
      <c r="A64" s="2"/>
      <c r="B64" s="51"/>
      <c r="C64" s="20"/>
      <c r="D64" s="20"/>
      <c r="E64" s="20"/>
    </row>
    <row r="65" spans="1:7" x14ac:dyDescent="0.25">
      <c r="A65" s="2"/>
      <c r="B65" s="16"/>
      <c r="C65" s="52"/>
      <c r="D65" s="52"/>
      <c r="E65" s="50"/>
      <c r="F65" s="34"/>
      <c r="G65" s="34"/>
    </row>
    <row r="66" spans="1:7" ht="15" customHeight="1" x14ac:dyDescent="0.25">
      <c r="A66" s="2"/>
      <c r="B66" s="53"/>
      <c r="C66" s="54"/>
      <c r="D66" s="54"/>
      <c r="E66" s="54"/>
      <c r="F66" s="34"/>
      <c r="G66" s="34"/>
    </row>
    <row r="67" spans="1:7" ht="15" customHeight="1" x14ac:dyDescent="0.25">
      <c r="A67" s="2"/>
      <c r="B67" s="53"/>
      <c r="C67" s="54"/>
      <c r="D67" s="54"/>
      <c r="E67" s="54"/>
      <c r="F67" s="34"/>
      <c r="G67" s="34"/>
    </row>
    <row r="68" spans="1:7" ht="15" customHeight="1" x14ac:dyDescent="0.3">
      <c r="B68" s="4"/>
      <c r="C68" s="3"/>
      <c r="D68" s="3"/>
      <c r="E68" s="3"/>
    </row>
    <row r="69" spans="1:7" ht="15" customHeight="1" x14ac:dyDescent="0.25">
      <c r="A69" s="2"/>
      <c r="B69" s="1"/>
    </row>
    <row r="70" spans="1:7" x14ac:dyDescent="0.25">
      <c r="A70" s="2"/>
      <c r="B70" s="16"/>
      <c r="C70" s="41"/>
      <c r="D70" s="25"/>
      <c r="E70" s="25"/>
    </row>
    <row r="71" spans="1:7" x14ac:dyDescent="0.25">
      <c r="A71" s="2"/>
      <c r="C71" s="34"/>
      <c r="D71" s="34"/>
      <c r="E71" s="34"/>
    </row>
    <row r="72" spans="1:7" x14ac:dyDescent="0.25">
      <c r="A72" s="2"/>
    </row>
    <row r="73" spans="1:7" x14ac:dyDescent="0.25">
      <c r="A73" s="2"/>
      <c r="B73" s="16"/>
      <c r="C73" s="34"/>
      <c r="D73" s="34"/>
      <c r="E73" s="34"/>
    </row>
    <row r="74" spans="1:7" x14ac:dyDescent="0.25">
      <c r="A74" s="2"/>
      <c r="C74" s="56"/>
      <c r="D74" s="56"/>
      <c r="E74" s="49"/>
    </row>
    <row r="75" spans="1:7" x14ac:dyDescent="0.25">
      <c r="A75" s="2"/>
      <c r="C75" s="55"/>
      <c r="D75" s="55"/>
      <c r="E75" s="1"/>
    </row>
  </sheetData>
  <mergeCells count="31">
    <mergeCell ref="A57:A62"/>
    <mergeCell ref="D57:E57"/>
    <mergeCell ref="C61:D61"/>
    <mergeCell ref="C62:D62"/>
    <mergeCell ref="B58:C58"/>
    <mergeCell ref="D58:E58"/>
    <mergeCell ref="C60:E60"/>
    <mergeCell ref="A13:A21"/>
    <mergeCell ref="C21:E21"/>
    <mergeCell ref="A47:A54"/>
    <mergeCell ref="C47:E47"/>
    <mergeCell ref="C48:E48"/>
    <mergeCell ref="C49:E49"/>
    <mergeCell ref="B50:B51"/>
    <mergeCell ref="C50:E51"/>
    <mergeCell ref="C52:D52"/>
    <mergeCell ref="B53:B54"/>
    <mergeCell ref="C53:E54"/>
    <mergeCell ref="F52:G54"/>
    <mergeCell ref="A36:A44"/>
    <mergeCell ref="C44:E44"/>
    <mergeCell ref="A24:A33"/>
    <mergeCell ref="C33:E33"/>
    <mergeCell ref="B1:E1"/>
    <mergeCell ref="C10:E10"/>
    <mergeCell ref="A2:A10"/>
    <mergeCell ref="G24:H24"/>
    <mergeCell ref="G35:H35"/>
    <mergeCell ref="G36:H36"/>
    <mergeCell ref="G13:H13"/>
    <mergeCell ref="G23:H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Proposal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</dc:creator>
  <cp:lastModifiedBy>Hannes Gouws</cp:lastModifiedBy>
  <dcterms:created xsi:type="dcterms:W3CDTF">2023-02-07T12:15:39Z</dcterms:created>
  <dcterms:modified xsi:type="dcterms:W3CDTF">2024-07-09T06:33:46Z</dcterms:modified>
</cp:coreProperties>
</file>