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THOR\THOR Work\H.Gouws Renders\- Clients\067_House Fourie\- Quotes And Invoices\"/>
    </mc:Choice>
  </mc:AlternateContent>
  <xr:revisionPtr revIDLastSave="0" documentId="13_ncr:1_{B8678940-296E-42B8-B0B9-22F24B82D6B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4" i="1" l="1"/>
  <c r="E150" i="1"/>
  <c r="E148" i="1"/>
  <c r="E147" i="1"/>
  <c r="E146" i="1"/>
  <c r="E144" i="1"/>
  <c r="E151" i="1" s="1"/>
  <c r="E161" i="1" s="1"/>
  <c r="E142" i="1"/>
  <c r="E140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35" i="1" s="1"/>
  <c r="E160" i="1" s="1"/>
  <c r="E110" i="1"/>
  <c r="E109" i="1"/>
  <c r="E108" i="1"/>
  <c r="E107" i="1"/>
  <c r="E106" i="1"/>
  <c r="E105" i="1"/>
  <c r="E103" i="1"/>
  <c r="E111" i="1" s="1"/>
  <c r="E159" i="1" s="1"/>
  <c r="E97" i="1"/>
  <c r="E96" i="1"/>
  <c r="E98" i="1" s="1"/>
  <c r="E158" i="1" s="1"/>
  <c r="E95" i="1"/>
  <c r="E94" i="1"/>
  <c r="E89" i="1"/>
  <c r="E88" i="1"/>
  <c r="E85" i="1"/>
  <c r="E84" i="1"/>
  <c r="E90" i="1" s="1"/>
  <c r="E157" i="1" s="1"/>
  <c r="E78" i="1"/>
  <c r="E77" i="1"/>
  <c r="E76" i="1"/>
  <c r="E75" i="1"/>
  <c r="E79" i="1" s="1"/>
  <c r="E156" i="1" s="1"/>
  <c r="E69" i="1"/>
  <c r="E68" i="1"/>
  <c r="E67" i="1"/>
  <c r="E66" i="1"/>
  <c r="E65" i="1"/>
  <c r="E62" i="1"/>
  <c r="E61" i="1"/>
  <c r="E70" i="1" s="1"/>
  <c r="E155" i="1" s="1"/>
  <c r="E60" i="1"/>
  <c r="E53" i="1"/>
  <c r="E52" i="1"/>
  <c r="E51" i="1"/>
  <c r="E50" i="1"/>
  <c r="E49" i="1"/>
  <c r="E48" i="1"/>
  <c r="E47" i="1"/>
  <c r="E45" i="1"/>
  <c r="E44" i="1"/>
  <c r="E43" i="1"/>
  <c r="E42" i="1"/>
  <c r="E41" i="1"/>
  <c r="E40" i="1"/>
  <c r="E39" i="1"/>
  <c r="E37" i="1"/>
  <c r="E36" i="1"/>
  <c r="E35" i="1"/>
  <c r="E34" i="1"/>
  <c r="E33" i="1"/>
  <c r="E32" i="1"/>
  <c r="E31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1" i="1"/>
  <c r="E56" i="1" s="1"/>
  <c r="E154" i="1" s="1"/>
  <c r="E163" i="1" l="1"/>
  <c r="E165" i="1" s="1"/>
  <c r="E166" i="1" s="1"/>
  <c r="E167" i="1" s="1"/>
</calcChain>
</file>

<file path=xl/sharedStrings.xml><?xml version="1.0" encoding="utf-8"?>
<sst xmlns="http://schemas.openxmlformats.org/spreadsheetml/2006/main" count="274" uniqueCount="153">
  <si>
    <t>23/03/2021                             Provisional  BOQ Expenses Sheet  - House Fourie  , Port Elizabeth                             Valid for___ Days</t>
  </si>
  <si>
    <t>Bill No. 1 - Earthworks , Demolition works ,Making good , Excavations , Foundations, Surface Bed</t>
  </si>
  <si>
    <t>Unit</t>
  </si>
  <si>
    <t>Qty</t>
  </si>
  <si>
    <t>Rate</t>
  </si>
  <si>
    <t>Total excl Vat</t>
  </si>
  <si>
    <t>Site Establishment</t>
  </si>
  <si>
    <t xml:space="preserve">On-site Contractor/Sub-Contractor pre-project meetings and briefings </t>
  </si>
  <si>
    <t>Item</t>
  </si>
  <si>
    <t>Demolition /removal works</t>
  </si>
  <si>
    <t>Existing patio floor structure demolition/removal</t>
  </si>
  <si>
    <t>Existing patio lean-to-roof removal (see PC sum for new lean-to-roof wirh recessed ceiling/exposed rafters and pergola)</t>
  </si>
  <si>
    <t>Existing kitchen wall removal for more open-plan  incl rubble removal</t>
  </si>
  <si>
    <t>Floor finish infill,making good plaster and paint separate</t>
  </si>
  <si>
    <t>Existing sitting room/lounge wall removal for more open plan incl rubble removal</t>
  </si>
  <si>
    <t>Floor and infill,making good plaster and paint seperate</t>
  </si>
  <si>
    <t>Existing dining room wall,floor and door removal incl rubble removal</t>
  </si>
  <si>
    <t>Existing master bedroom external wall removal to  be extend aprox. 2m (costed elsewhere) incl rubble removal</t>
  </si>
  <si>
    <t>Existing master bedroom cupboards removal</t>
  </si>
  <si>
    <r>
      <t>Existing master bedroom en-suite sanitaryware and  floor finishing removals (Blank offs by specialist plumber (costed elsewhere)</t>
    </r>
    <r>
      <rPr>
        <sz val="11"/>
        <color rgb="FFFF0000"/>
        <rFont val="Calibri"/>
        <charset val="134"/>
        <scheme val="minor"/>
      </rPr>
      <t xml:space="preserve">  </t>
    </r>
    <r>
      <rPr>
        <sz val="11"/>
        <rFont val="Calibri"/>
        <charset val="134"/>
        <scheme val="minor"/>
      </rPr>
      <t>incl rubble removal</t>
    </r>
  </si>
  <si>
    <t>Existing guest bathroom door and frame removal (To be bricked up costed elsewhere)</t>
  </si>
  <si>
    <t>Existing guest bathroom toilet and basin removal  incl floor finishing and create large shower ,move basin point (costed elsewhere)  incl rubble removal</t>
  </si>
  <si>
    <t>Existing guest bathroom devider wall to be demolished and made good incl rubble removal</t>
  </si>
  <si>
    <t xml:space="preserve">Concrete works  in Foundations  &amp; Floor Slabs </t>
  </si>
  <si>
    <r>
      <rPr>
        <b/>
        <sz val="11"/>
        <color theme="1"/>
        <rFont val="Calibri"/>
        <charset val="134"/>
        <scheme val="minor"/>
      </rPr>
      <t xml:space="preserve">Proposed new patio </t>
    </r>
    <r>
      <rPr>
        <b/>
        <sz val="11"/>
        <color rgb="FFFF0000"/>
        <rFont val="Calibri"/>
        <charset val="134"/>
        <scheme val="minor"/>
      </rPr>
      <t>extension</t>
    </r>
    <r>
      <rPr>
        <b/>
        <sz val="11"/>
        <color theme="1"/>
        <rFont val="Calibri"/>
        <charset val="134"/>
        <scheme val="minor"/>
      </rPr>
      <t xml:space="preserve"> </t>
    </r>
    <r>
      <rPr>
        <sz val="11"/>
        <color theme="1"/>
        <rFont val="Calibri"/>
        <charset val="134"/>
        <scheme val="minor"/>
      </rPr>
      <t>floor foundation excavation</t>
    </r>
  </si>
  <si>
    <t>m³</t>
  </si>
  <si>
    <t>Patio floor foundation cast</t>
  </si>
  <si>
    <t>Foundation cavity filled brickwalls ( Retainer)</t>
  </si>
  <si>
    <t>m²</t>
  </si>
  <si>
    <t>Filling under floors (Some of the old filling and building hardcore rubble can be utilized to bring the cost down pending engineer inspection of material)</t>
  </si>
  <si>
    <t>DPC Plastic floor membrane</t>
  </si>
  <si>
    <t>Rolls</t>
  </si>
  <si>
    <t>Mesh ref 193 floorslab reinforcing (Engineer to confirm)</t>
  </si>
  <si>
    <t>Sheets</t>
  </si>
  <si>
    <t>25mpa/19mm stone floor slab cast</t>
  </si>
  <si>
    <r>
      <t>Proposed new entertainment area</t>
    </r>
    <r>
      <rPr>
        <sz val="11"/>
        <color theme="1"/>
        <rFont val="Calibri"/>
        <charset val="134"/>
        <scheme val="minor"/>
      </rPr>
      <t xml:space="preserve">  foundation excavation</t>
    </r>
  </si>
  <si>
    <t>Entertainment area foundation cast</t>
  </si>
  <si>
    <t>Foundation cavity filled brickwalls</t>
  </si>
  <si>
    <r>
      <rPr>
        <b/>
        <sz val="11"/>
        <color theme="1"/>
        <rFont val="Calibri"/>
        <charset val="134"/>
        <scheme val="minor"/>
      </rPr>
      <t>Proposed master bedroom</t>
    </r>
    <r>
      <rPr>
        <sz val="11"/>
        <color theme="1"/>
        <rFont val="Calibri"/>
        <charset val="134"/>
        <scheme val="minor"/>
      </rPr>
      <t xml:space="preserve"> extension foundation excavation</t>
    </r>
  </si>
  <si>
    <t>Master bedroom extension foundation cast</t>
  </si>
  <si>
    <t>Filling under floors (Some of the  demolished building hardcore rubble can be utilized to bring the cost down pending engineer inspection of material)</t>
  </si>
  <si>
    <t xml:space="preserve">Bill No. 2 - Masonry Superstructure </t>
  </si>
  <si>
    <t>Total</t>
  </si>
  <si>
    <t>Brickwork in 7mpa Imperial NFP Plaster Bricks in Class 2 Mortar (Wastage included)</t>
  </si>
  <si>
    <t xml:space="preserve">270mm Brick walls  </t>
  </si>
  <si>
    <t>110mm Brick walls</t>
  </si>
  <si>
    <t>Braai construction alteration</t>
  </si>
  <si>
    <t>Brickwall Sundries</t>
  </si>
  <si>
    <t>230mm Galvanized brick reinforcement to  270mm walls</t>
  </si>
  <si>
    <t>Roll</t>
  </si>
  <si>
    <t>75mm Galvanized brick reinforcement to walls to 110mm walls</t>
  </si>
  <si>
    <t>110mm DPC Brickgrip and laid on walls</t>
  </si>
  <si>
    <t>340mm DPC Brickgrip and laid on walls</t>
  </si>
  <si>
    <t>Lintols over  stacker door opneings (Engineer spec pending)</t>
  </si>
  <si>
    <t>m</t>
  </si>
  <si>
    <t>Bill No. 3 - Roof Construction, Rainwater Disposal &amp; Waterproofing</t>
  </si>
  <si>
    <t>Roof Structure</t>
  </si>
  <si>
    <r>
      <t xml:space="preserve">New entertainment area roof material including overhangs,facias and barges </t>
    </r>
    <r>
      <rPr>
        <b/>
        <sz val="11"/>
        <color theme="1"/>
        <rFont val="Calibri"/>
        <charset val="134"/>
        <scheme val="minor"/>
      </rPr>
      <t xml:space="preserve"> (PAR Exposed trusses with claddit  ceiling on top)</t>
    </r>
  </si>
  <si>
    <t xml:space="preserve">New master bedroom extension roof material including overhangs,facias and barges  </t>
  </si>
  <si>
    <t xml:space="preserve">Patio lean-to roof  material including overhangs,facias and barges </t>
  </si>
  <si>
    <t>Aluminium Seamless Guttering (Including downpipes and outlets)</t>
  </si>
  <si>
    <t>Bill No. 4 - Internal &amp; External Finishes</t>
  </si>
  <si>
    <t>Internal/External Cement Plaster and Paint material</t>
  </si>
  <si>
    <t xml:space="preserve">1:4 Plaster on 110mm walls </t>
  </si>
  <si>
    <r>
      <rPr>
        <sz val="11"/>
        <color theme="1"/>
        <rFont val="Calibri"/>
        <charset val="134"/>
        <scheme val="minor"/>
      </rPr>
      <t>m</t>
    </r>
    <r>
      <rPr>
        <sz val="11"/>
        <color theme="1"/>
        <rFont val="Calibri"/>
        <charset val="134"/>
      </rPr>
      <t>²</t>
    </r>
  </si>
  <si>
    <t xml:space="preserve">1:4 Plaster on 270mm walls </t>
  </si>
  <si>
    <t>Ceilings</t>
  </si>
  <si>
    <t>Main bedroom skimmed rihinoboard ceilings (To be flat)</t>
  </si>
  <si>
    <t xml:space="preserve">135mm Thick Isotherm insulation </t>
  </si>
  <si>
    <t>Bill No. 5 - Site Specifics and waterproofing</t>
  </si>
  <si>
    <t>Duraflex Waterproof to Shower</t>
  </si>
  <si>
    <t>Waterproofing Labour shower</t>
  </si>
  <si>
    <t>Waterproofing under external door cills</t>
  </si>
  <si>
    <t>Roof waterproofing by parapets where  patio lean-to roof meets walls and around braai chimney by waterproofing specialist</t>
  </si>
  <si>
    <t>Bill No. 6 - Preliminary &amp; General</t>
  </si>
  <si>
    <t>Plant Hire</t>
  </si>
  <si>
    <t>Compactors/Rammer/Poker Vibrator</t>
  </si>
  <si>
    <t>Site Expenses</t>
  </si>
  <si>
    <t>Health and safety costs including medical certs (File , SHE Rep)</t>
  </si>
  <si>
    <t>Barricading around site (Poles and Nets)   Optional</t>
  </si>
  <si>
    <t>Site signage and safety board</t>
  </si>
  <si>
    <t>General building waste rubble removal / bin Hire</t>
  </si>
  <si>
    <t xml:space="preserve">Sundries (Misc-Nails, brooms,grinding discs etc) </t>
  </si>
  <si>
    <t>Site Toilet and Container Hire</t>
  </si>
  <si>
    <t>Months</t>
  </si>
  <si>
    <t>Bill No. 7 - PC Amounts ( Provisional costs, structural engineer &amp; client to finalise and confirm specs )</t>
  </si>
  <si>
    <t>Waterproofing behind retainer walls depndant patio height by specialist incl dampcoarse and protective board for backfill</t>
  </si>
  <si>
    <t>PC Item</t>
  </si>
  <si>
    <t>Ceiling cornices</t>
  </si>
  <si>
    <t>Labour cornices</t>
  </si>
  <si>
    <t>Skirtings incl allowance for narrow widths</t>
  </si>
  <si>
    <t>Labour-Skirtings</t>
  </si>
  <si>
    <t>External patio staircase down to yard area (Material and labour)</t>
  </si>
  <si>
    <t>Air conditioning system,CCTV , Alarm system , Intercom and buzzer lock system (perhaps only point provision)</t>
  </si>
  <si>
    <t>Special feature walls</t>
  </si>
  <si>
    <t>Electrical Fixtures (Light Fittings  ie:track lights,patoio lights etc)</t>
  </si>
  <si>
    <t xml:space="preserve">Cupboardry and Cabinets </t>
  </si>
  <si>
    <t>Counter tops entertainment braai area/inside-outside bar to patio</t>
  </si>
  <si>
    <t>Sanitaryware including entainment area prep bowl and Mixer (Toilet,shower head,shower panels etc)</t>
  </si>
  <si>
    <t xml:space="preserve">All Landscaping  and garden works </t>
  </si>
  <si>
    <t>Floor finishing  incl patios and patio steps (All material)</t>
  </si>
  <si>
    <t>Floor finishing (Labour)</t>
  </si>
  <si>
    <t>Wall tiling  bathrooms and splashbacks  (All material)</t>
  </si>
  <si>
    <t>Wall  tiling  bathrooms (Labour)</t>
  </si>
  <si>
    <t>Balustradings in stainless steel/glass/aluminium on proposed patio</t>
  </si>
  <si>
    <t xml:space="preserve">Aluminium Doors and Aluminium windows </t>
  </si>
  <si>
    <t>Entertainment area area braai casing unit in stainless steelmild steel powder coated incl heat blanket,grid,firebox )</t>
  </si>
  <si>
    <t>Pizza oven incl installation</t>
  </si>
  <si>
    <t>Bill No. 8 - Subcontractors and Material</t>
  </si>
  <si>
    <t>Electrical Installation</t>
  </si>
  <si>
    <t>Electrical Installation and Material  to affected and proposed areas (Plugs and switches included)</t>
  </si>
  <si>
    <t>PC</t>
  </si>
  <si>
    <t xml:space="preserve">Plumbing </t>
  </si>
  <si>
    <t>Plumbing Installation to main en-suite,guest bathroom and possible entertainment prepowl</t>
  </si>
  <si>
    <t>Wetwork  (Concrete,building and plastering works)</t>
  </si>
  <si>
    <t xml:space="preserve"> </t>
  </si>
  <si>
    <t>Labour</t>
  </si>
  <si>
    <t>Roofing</t>
  </si>
  <si>
    <t>Roof Labour  (Roof m2)</t>
  </si>
  <si>
    <t>Main bedroom Additional tie in alteration works to  existing roof cost and labour</t>
  </si>
  <si>
    <t>Entertainment room Additional tie in alteration works to  existing roof cost and labour</t>
  </si>
  <si>
    <t>Painting to all identified areas</t>
  </si>
  <si>
    <t>Painting Labour to just affected areas (Not whole house)</t>
  </si>
  <si>
    <t>Summary:</t>
  </si>
  <si>
    <t>Bill No. 1 - Earthworks, Excavations , Foundations, Surface Bed</t>
  </si>
  <si>
    <t>Bill No. 5 - Site Specifics</t>
  </si>
  <si>
    <t xml:space="preserve">Bill No. 7 - PC Amounts </t>
  </si>
  <si>
    <t>Bill No. 9 - Subcontractors and Material</t>
  </si>
  <si>
    <t xml:space="preserve">Total Cost To Build excluding VAT </t>
  </si>
  <si>
    <t xml:space="preserve">CVL Fees covering all costs  (All company profit, overheads ,company salaries,supervision,insurances,fuel,admin fees) </t>
  </si>
  <si>
    <t>Total  excluding VAT</t>
  </si>
  <si>
    <t>VAT</t>
  </si>
  <si>
    <t>Total including VAT</t>
  </si>
  <si>
    <t>NOTES:</t>
  </si>
  <si>
    <t xml:space="preserve">Banking Details for payments:   </t>
  </si>
  <si>
    <t>Terms and Conditions</t>
  </si>
  <si>
    <t xml:space="preserve">Bank:  First National Bank </t>
  </si>
  <si>
    <t>Weather, delivery, workmanship delays to be recorded weekly for record keeping</t>
  </si>
  <si>
    <t xml:space="preserve">Acc Type:  Business Cheque </t>
  </si>
  <si>
    <t>Deposit  draw required to be confirmed, payment schedule to be mutauly agreed on</t>
  </si>
  <si>
    <t>Acc no.  62674412459</t>
  </si>
  <si>
    <t>Variation orders to be quoted and payment terms to be agreed on and signed off by client prior to work commencing</t>
  </si>
  <si>
    <t>Branch Code:  261050</t>
  </si>
  <si>
    <t>Construction Bar Chart rogram to be provided</t>
  </si>
  <si>
    <t>Name:  CVL Construction (Pty) Ltd</t>
  </si>
  <si>
    <t>Project management included</t>
  </si>
  <si>
    <t>All goods remain the property of CVL Construction until paid in full if paid for by CVL</t>
  </si>
  <si>
    <t>Invoices not paid in 30 days will be handled by Debt Collection</t>
  </si>
  <si>
    <t>Client to make allowance for a 5% contingency for unforseens, managing fees and price increases or detail changes.</t>
  </si>
  <si>
    <t>Engineers final specs may affect quantities and rates applicable</t>
  </si>
  <si>
    <t>Estimated project duration 3 Months (Duration can change due to unforseen delays, etc)</t>
  </si>
  <si>
    <t>Architectural, surveying , geotechnical and NHBRC,municipal fees NOT included</t>
  </si>
  <si>
    <t>Upon payment of deposit the client accepts the terms and conditions herein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</si>
</sst>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 [$R-1C09]\ * #,##0.00_ ;_ [$R-1C09]\ * \-#,##0.00_ ;_ [$R-1C09]\ * &quot;-&quot;??_ ;_ @_ "/>
    <numFmt numFmtId="168" formatCode="[$R-1C09]\ #,##0.00;[$R-1C09]\ \-#,##0.00"/>
    <numFmt numFmtId="170" formatCode="&quot;R&quot;\ #,##0.00"/>
    <numFmt numFmtId="171" formatCode="&quot;R&quot;\ #,###.00"/>
  </numFmts>
  <fonts count="1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u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0"/>
      <color rgb="FFFF0000"/>
      <name val="Calibri"/>
      <charset val="134"/>
      <scheme val="minor"/>
    </font>
    <font>
      <sz val="14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theme="1"/>
      <name val="Calibri"/>
      <charset val="13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39985351115451523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5" fillId="0" borderId="0"/>
  </cellStyleXfs>
  <cellXfs count="97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/>
    </xf>
    <xf numFmtId="168" fontId="0" fillId="0" borderId="0" xfId="0" applyNumberFormat="1"/>
    <xf numFmtId="0" fontId="4" fillId="5" borderId="7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168" fontId="4" fillId="5" borderId="7" xfId="0" applyNumberFormat="1" applyFont="1" applyFill="1" applyBorder="1" applyAlignment="1">
      <alignment horizontal="center" wrapText="1"/>
    </xf>
    <xf numFmtId="170" fontId="4" fillId="5" borderId="7" xfId="0" applyNumberFormat="1" applyFont="1" applyFill="1" applyBorder="1" applyAlignment="1">
      <alignment horizontal="right"/>
    </xf>
    <xf numFmtId="0" fontId="5" fillId="2" borderId="7" xfId="0" applyFont="1" applyFill="1" applyBorder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2" borderId="7" xfId="0" applyFont="1" applyFill="1" applyBorder="1"/>
    <xf numFmtId="0" fontId="6" fillId="2" borderId="7" xfId="0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168" fontId="0" fillId="2" borderId="7" xfId="0" applyNumberFormat="1" applyFont="1" applyFill="1" applyBorder="1" applyAlignment="1">
      <alignment horizontal="center" wrapText="1"/>
    </xf>
    <xf numFmtId="170" fontId="0" fillId="2" borderId="7" xfId="0" applyNumberFormat="1" applyFont="1" applyFill="1" applyBorder="1" applyAlignment="1">
      <alignment horizontal="right"/>
    </xf>
    <xf numFmtId="0" fontId="7" fillId="2" borderId="9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68" fontId="0" fillId="2" borderId="9" xfId="0" applyNumberFormat="1" applyFont="1" applyFill="1" applyBorder="1" applyAlignment="1">
      <alignment horizontal="center" wrapText="1"/>
    </xf>
    <xf numFmtId="170" fontId="0" fillId="2" borderId="9" xfId="0" applyNumberFormat="1" applyFont="1" applyFill="1" applyBorder="1" applyAlignment="1">
      <alignment horizontal="right"/>
    </xf>
    <xf numFmtId="0" fontId="8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168" fontId="0" fillId="0" borderId="9" xfId="0" applyNumberFormat="1" applyFont="1" applyFill="1" applyBorder="1" applyAlignment="1">
      <alignment horizontal="center" wrapText="1"/>
    </xf>
    <xf numFmtId="170" fontId="0" fillId="0" borderId="9" xfId="0" applyNumberFormat="1" applyFont="1" applyFill="1" applyBorder="1" applyAlignment="1">
      <alignment horizontal="right"/>
    </xf>
    <xf numFmtId="0" fontId="9" fillId="2" borderId="9" xfId="0" applyFont="1" applyFill="1" applyBorder="1"/>
    <xf numFmtId="0" fontId="2" fillId="2" borderId="9" xfId="0" applyFont="1" applyFill="1" applyBorder="1"/>
    <xf numFmtId="170" fontId="2" fillId="6" borderId="9" xfId="0" applyNumberFormat="1" applyFont="1" applyFill="1" applyBorder="1" applyAlignment="1">
      <alignment horizontal="right"/>
    </xf>
    <xf numFmtId="170" fontId="2" fillId="2" borderId="9" xfId="0" applyNumberFormat="1" applyFont="1" applyFill="1" applyBorder="1" applyAlignment="1">
      <alignment horizontal="right"/>
    </xf>
    <xf numFmtId="0" fontId="4" fillId="5" borderId="9" xfId="0" applyFont="1" applyFill="1" applyBorder="1"/>
    <xf numFmtId="0" fontId="4" fillId="5" borderId="9" xfId="0" applyFont="1" applyFill="1" applyBorder="1" applyAlignment="1">
      <alignment horizontal="center"/>
    </xf>
    <xf numFmtId="168" fontId="4" fillId="5" borderId="9" xfId="0" applyNumberFormat="1" applyFont="1" applyFill="1" applyBorder="1" applyAlignment="1">
      <alignment horizontal="center" wrapText="1"/>
    </xf>
    <xf numFmtId="170" fontId="4" fillId="5" borderId="9" xfId="0" applyNumberFormat="1" applyFont="1" applyFill="1" applyBorder="1" applyAlignment="1">
      <alignment horizontal="right"/>
    </xf>
    <xf numFmtId="0" fontId="10" fillId="2" borderId="7" xfId="0" applyFont="1" applyFill="1" applyBorder="1" applyAlignment="1">
      <alignment horizontal="center"/>
    </xf>
    <xf numFmtId="2" fontId="10" fillId="2" borderId="7" xfId="0" applyNumberFormat="1" applyFont="1" applyFill="1" applyBorder="1" applyAlignment="1">
      <alignment horizontal="center"/>
    </xf>
    <xf numFmtId="166" fontId="0" fillId="2" borderId="9" xfId="0" applyNumberFormat="1" applyFont="1" applyFill="1" applyBorder="1" applyAlignment="1">
      <alignment horizontal="center" wrapText="1"/>
    </xf>
    <xf numFmtId="0" fontId="11" fillId="2" borderId="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7" fillId="2" borderId="9" xfId="0" applyFont="1" applyFill="1" applyBorder="1" applyAlignment="1">
      <alignment horizontal="left"/>
    </xf>
    <xf numFmtId="170" fontId="0" fillId="2" borderId="9" xfId="0" applyNumberFormat="1" applyFill="1" applyBorder="1" applyAlignment="1">
      <alignment horizontal="right"/>
    </xf>
    <xf numFmtId="171" fontId="0" fillId="2" borderId="9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vertical="center"/>
    </xf>
    <xf numFmtId="0" fontId="12" fillId="2" borderId="9" xfId="0" applyFont="1" applyFill="1" applyBorder="1"/>
    <xf numFmtId="0" fontId="0" fillId="2" borderId="9" xfId="0" applyFont="1" applyFill="1" applyBorder="1"/>
    <xf numFmtId="168" fontId="7" fillId="2" borderId="9" xfId="0" applyNumberFormat="1" applyFont="1" applyFill="1" applyBorder="1" applyAlignment="1">
      <alignment horizontal="center" wrapText="1"/>
    </xf>
    <xf numFmtId="0" fontId="1" fillId="2" borderId="9" xfId="0" applyFont="1" applyFill="1" applyBorder="1"/>
    <xf numFmtId="170" fontId="2" fillId="7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 applyAlignment="1">
      <alignment horizontal="center"/>
    </xf>
    <xf numFmtId="168" fontId="0" fillId="0" borderId="9" xfId="0" applyNumberFormat="1" applyFont="1" applyBorder="1" applyAlignment="1">
      <alignment horizontal="center" wrapText="1"/>
    </xf>
    <xf numFmtId="170" fontId="0" fillId="0" borderId="9" xfId="0" applyNumberFormat="1" applyFont="1" applyBorder="1" applyAlignment="1">
      <alignment horizontal="right"/>
    </xf>
    <xf numFmtId="170" fontId="0" fillId="2" borderId="9" xfId="0" applyNumberFormat="1" applyFill="1" applyBorder="1" applyAlignment="1">
      <alignment horizontal="center"/>
    </xf>
    <xf numFmtId="170" fontId="7" fillId="2" borderId="9" xfId="0" applyNumberFormat="1" applyFont="1" applyFill="1" applyBorder="1" applyAlignment="1">
      <alignment horizontal="right" wrapText="1"/>
    </xf>
    <xf numFmtId="0" fontId="12" fillId="8" borderId="9" xfId="0" applyFont="1" applyFill="1" applyBorder="1"/>
    <xf numFmtId="0" fontId="7" fillId="2" borderId="9" xfId="0" applyFont="1" applyFill="1" applyBorder="1"/>
    <xf numFmtId="0" fontId="8" fillId="2" borderId="9" xfId="0" applyFont="1" applyFill="1" applyBorder="1"/>
    <xf numFmtId="170" fontId="13" fillId="7" borderId="9" xfId="0" applyNumberFormat="1" applyFont="1" applyFill="1" applyBorder="1" applyAlignment="1">
      <alignment horizontal="right" wrapText="1"/>
    </xf>
    <xf numFmtId="0" fontId="4" fillId="2" borderId="9" xfId="0" applyFont="1" applyFill="1" applyBorder="1"/>
    <xf numFmtId="170" fontId="0" fillId="7" borderId="9" xfId="0" applyNumberFormat="1" applyFont="1" applyFill="1" applyBorder="1" applyAlignment="1">
      <alignment horizontal="right"/>
    </xf>
    <xf numFmtId="168" fontId="0" fillId="2" borderId="10" xfId="0" applyNumberFormat="1" applyFont="1" applyFill="1" applyBorder="1" applyAlignment="1">
      <alignment horizontal="center" wrapText="1"/>
    </xf>
    <xf numFmtId="170" fontId="7" fillId="7" borderId="9" xfId="0" applyNumberFormat="1" applyFont="1" applyFill="1" applyBorder="1" applyAlignment="1">
      <alignment horizontal="right" wrapText="1"/>
    </xf>
    <xf numFmtId="0" fontId="3" fillId="2" borderId="9" xfId="0" applyFont="1" applyFill="1" applyBorder="1"/>
    <xf numFmtId="0" fontId="2" fillId="5" borderId="9" xfId="0" applyFont="1" applyFill="1" applyBorder="1" applyAlignment="1">
      <alignment horizontal="right"/>
    </xf>
    <xf numFmtId="0" fontId="0" fillId="5" borderId="9" xfId="0" applyFill="1" applyBorder="1" applyAlignment="1">
      <alignment horizontal="center"/>
    </xf>
    <xf numFmtId="168" fontId="0" fillId="5" borderId="10" xfId="0" applyNumberFormat="1" applyFont="1" applyFill="1" applyBorder="1" applyAlignment="1">
      <alignment horizontal="center" wrapText="1"/>
    </xf>
    <xf numFmtId="170" fontId="13" fillId="5" borderId="9" xfId="0" applyNumberFormat="1" applyFont="1" applyFill="1" applyBorder="1" applyAlignment="1">
      <alignment horizontal="right" wrapText="1"/>
    </xf>
    <xf numFmtId="0" fontId="2" fillId="9" borderId="9" xfId="0" applyFont="1" applyFill="1" applyBorder="1" applyAlignment="1">
      <alignment horizontal="right"/>
    </xf>
    <xf numFmtId="170" fontId="7" fillId="9" borderId="9" xfId="0" applyNumberFormat="1" applyFont="1" applyFill="1" applyBorder="1" applyAlignment="1">
      <alignment horizontal="right" wrapText="1"/>
    </xf>
    <xf numFmtId="9" fontId="0" fillId="2" borderId="9" xfId="0" applyNumberFormat="1" applyFill="1" applyBorder="1" applyAlignment="1">
      <alignment horizontal="center"/>
    </xf>
    <xf numFmtId="0" fontId="2" fillId="10" borderId="11" xfId="0" applyFont="1" applyFill="1" applyBorder="1"/>
    <xf numFmtId="0" fontId="14" fillId="4" borderId="12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168" fontId="1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68" fontId="5" fillId="0" borderId="1" xfId="0" applyNumberFormat="1" applyFont="1" applyBorder="1" applyAlignment="1">
      <alignment horizontal="center" vertical="top"/>
    </xf>
    <xf numFmtId="168" fontId="5" fillId="0" borderId="3" xfId="0" applyNumberFormat="1" applyFont="1" applyBorder="1" applyAlignment="1">
      <alignment horizontal="right" vertical="top"/>
    </xf>
    <xf numFmtId="168" fontId="0" fillId="0" borderId="13" xfId="0" applyNumberFormat="1" applyFont="1" applyBorder="1" applyAlignment="1">
      <alignment horizontal="center" vertical="top"/>
    </xf>
    <xf numFmtId="168" fontId="0" fillId="0" borderId="14" xfId="0" applyNumberFormat="1" applyFont="1" applyBorder="1" applyAlignment="1">
      <alignment horizontal="right" vertical="top"/>
    </xf>
    <xf numFmtId="168" fontId="0" fillId="0" borderId="4" xfId="0" applyNumberFormat="1" applyFont="1" applyBorder="1" applyAlignment="1">
      <alignment horizontal="center" vertical="top"/>
    </xf>
    <xf numFmtId="168" fontId="0" fillId="0" borderId="6" xfId="0" applyNumberFormat="1" applyFont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8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8" fontId="3" fillId="4" borderId="5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4158615</xdr:colOff>
      <xdr:row>0</xdr:row>
      <xdr:rowOff>9525</xdr:rowOff>
    </xdr:from>
    <xdr:to>
      <xdr:col>0</xdr:col>
      <xdr:colOff>8081645</xdr:colOff>
      <xdr:row>5</xdr:row>
      <xdr:rowOff>186690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158615" y="9525"/>
          <a:ext cx="3923030" cy="11296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10160</xdr:colOff>
      <xdr:row>0</xdr:row>
      <xdr:rowOff>9525</xdr:rowOff>
    </xdr:from>
    <xdr:to>
      <xdr:col>0</xdr:col>
      <xdr:colOff>4161790</xdr:colOff>
      <xdr:row>5</xdr:row>
      <xdr:rowOff>174625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0160" y="9525"/>
          <a:ext cx="4151630" cy="1117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162560</xdr:colOff>
      <xdr:row>0</xdr:row>
      <xdr:rowOff>9525</xdr:rowOff>
    </xdr:from>
    <xdr:to>
      <xdr:col>5</xdr:col>
      <xdr:colOff>0</xdr:colOff>
      <xdr:row>6</xdr:row>
      <xdr:rowOff>29845</xdr:rowOff>
    </xdr:to>
    <xdr:pic>
      <xdr:nvPicPr>
        <xdr:cNvPr id="4" name="Picture 3" descr="NHBRC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44860" y="9525"/>
          <a:ext cx="2047240" cy="1163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6"/>
  <sheetViews>
    <sheetView showGridLines="0" tabSelected="1" zoomScale="75" zoomScaleNormal="75" workbookViewId="0">
      <selection activeCell="A144" sqref="A144"/>
    </sheetView>
  </sheetViews>
  <sheetFormatPr defaultColWidth="9" defaultRowHeight="15"/>
  <cols>
    <col min="1" max="1" width="136.140625" customWidth="1"/>
    <col min="2" max="2" width="11.28515625" customWidth="1"/>
    <col min="3" max="3" width="14.28515625" style="3" customWidth="1"/>
    <col min="4" max="4" width="16.7109375" style="4" customWidth="1"/>
    <col min="5" max="5" width="16.42578125" customWidth="1"/>
    <col min="6" max="6" width="19.5703125" customWidth="1"/>
    <col min="7" max="7" width="16.85546875"/>
    <col min="8" max="8" width="14.7109375" customWidth="1"/>
  </cols>
  <sheetData>
    <row r="1" spans="1:5">
      <c r="A1" s="96"/>
      <c r="B1" s="96"/>
      <c r="C1" s="96"/>
      <c r="D1" s="96"/>
      <c r="E1" s="96"/>
    </row>
    <row r="2" spans="1:5">
      <c r="A2" s="96"/>
      <c r="B2" s="96"/>
      <c r="C2" s="96"/>
      <c r="D2" s="96"/>
      <c r="E2" s="96"/>
    </row>
    <row r="3" spans="1:5">
      <c r="A3" s="96"/>
      <c r="B3" s="96"/>
      <c r="C3" s="96"/>
      <c r="D3" s="96"/>
      <c r="E3" s="96"/>
    </row>
    <row r="4" spans="1:5">
      <c r="A4" s="96"/>
      <c r="B4" s="96"/>
      <c r="C4" s="96"/>
      <c r="D4" s="96"/>
      <c r="E4" s="96"/>
    </row>
    <row r="5" spans="1:5">
      <c r="A5" s="96"/>
      <c r="B5" s="96"/>
      <c r="C5" s="96"/>
      <c r="D5" s="96"/>
      <c r="E5" s="96"/>
    </row>
    <row r="6" spans="1:5">
      <c r="A6" s="96"/>
      <c r="B6" s="96"/>
      <c r="C6" s="96"/>
      <c r="D6" s="96"/>
      <c r="E6" s="96"/>
    </row>
    <row r="7" spans="1:5">
      <c r="A7" s="88" t="s">
        <v>0</v>
      </c>
      <c r="B7" s="89"/>
      <c r="C7" s="89"/>
      <c r="D7" s="90"/>
      <c r="E7" s="91"/>
    </row>
    <row r="8" spans="1:5">
      <c r="A8" s="92"/>
      <c r="B8" s="93"/>
      <c r="C8" s="93"/>
      <c r="D8" s="94"/>
      <c r="E8" s="95"/>
    </row>
    <row r="9" spans="1:5" ht="15.75">
      <c r="A9" s="5" t="s">
        <v>1</v>
      </c>
      <c r="B9" s="6" t="s">
        <v>2</v>
      </c>
      <c r="C9" s="7" t="s">
        <v>3</v>
      </c>
      <c r="D9" s="8" t="s">
        <v>4</v>
      </c>
      <c r="E9" s="9" t="s">
        <v>5</v>
      </c>
    </row>
    <row r="10" spans="1:5" s="1" customFormat="1">
      <c r="A10" s="10" t="s">
        <v>6</v>
      </c>
      <c r="B10" s="11"/>
      <c r="C10" s="12"/>
      <c r="D10" s="11"/>
      <c r="E10" s="11"/>
    </row>
    <row r="11" spans="1:5" s="1" customFormat="1" ht="15.75">
      <c r="A11" s="13" t="s">
        <v>7</v>
      </c>
      <c r="B11" s="14" t="s">
        <v>8</v>
      </c>
      <c r="C11" s="15">
        <v>1</v>
      </c>
      <c r="D11" s="16">
        <v>0</v>
      </c>
      <c r="E11" s="17">
        <f>D11</f>
        <v>0</v>
      </c>
    </row>
    <row r="12" spans="1:5">
      <c r="A12" s="18"/>
      <c r="B12" s="19"/>
      <c r="C12" s="20"/>
      <c r="D12" s="21"/>
      <c r="E12" s="22"/>
    </row>
    <row r="13" spans="1:5">
      <c r="A13" s="23" t="s">
        <v>9</v>
      </c>
      <c r="B13" s="24"/>
      <c r="C13" s="25"/>
      <c r="D13" s="26"/>
      <c r="E13" s="27"/>
    </row>
    <row r="14" spans="1:5">
      <c r="A14" s="18" t="s">
        <v>10</v>
      </c>
      <c r="B14" s="24" t="s">
        <v>8</v>
      </c>
      <c r="C14" s="25">
        <v>1</v>
      </c>
      <c r="D14" s="26">
        <v>6150</v>
      </c>
      <c r="E14" s="27">
        <f t="shared" ref="E14:E21" si="0">D14*C14</f>
        <v>6150</v>
      </c>
    </row>
    <row r="15" spans="1:5">
      <c r="A15" s="18" t="s">
        <v>11</v>
      </c>
      <c r="B15" s="24" t="s">
        <v>8</v>
      </c>
      <c r="C15" s="25">
        <v>1</v>
      </c>
      <c r="D15" s="26">
        <v>700</v>
      </c>
      <c r="E15" s="27">
        <f t="shared" si="0"/>
        <v>700</v>
      </c>
    </row>
    <row r="16" spans="1:5">
      <c r="A16" s="18" t="s">
        <v>12</v>
      </c>
      <c r="B16" s="24" t="s">
        <v>8</v>
      </c>
      <c r="C16" s="25">
        <v>1</v>
      </c>
      <c r="D16" s="26">
        <v>1850</v>
      </c>
      <c r="E16" s="27">
        <f t="shared" si="0"/>
        <v>1850</v>
      </c>
    </row>
    <row r="17" spans="1:5">
      <c r="A17" s="18" t="s">
        <v>13</v>
      </c>
      <c r="B17" s="24" t="s">
        <v>8</v>
      </c>
      <c r="C17" s="25">
        <v>1</v>
      </c>
      <c r="D17" s="26">
        <v>2650</v>
      </c>
      <c r="E17" s="27">
        <f t="shared" si="0"/>
        <v>2650</v>
      </c>
    </row>
    <row r="18" spans="1:5">
      <c r="A18" s="18" t="s">
        <v>14</v>
      </c>
      <c r="B18" s="24" t="s">
        <v>8</v>
      </c>
      <c r="C18" s="25">
        <v>1</v>
      </c>
      <c r="D18" s="26">
        <v>1160</v>
      </c>
      <c r="E18" s="27">
        <f t="shared" si="0"/>
        <v>1160</v>
      </c>
    </row>
    <row r="19" spans="1:5">
      <c r="A19" s="18" t="s">
        <v>15</v>
      </c>
      <c r="B19" s="24" t="s">
        <v>8</v>
      </c>
      <c r="C19" s="25">
        <v>1</v>
      </c>
      <c r="D19" s="26">
        <v>1750</v>
      </c>
      <c r="E19" s="27">
        <f t="shared" si="0"/>
        <v>1750</v>
      </c>
    </row>
    <row r="20" spans="1:5">
      <c r="A20" s="18" t="s">
        <v>16</v>
      </c>
      <c r="B20" s="24" t="s">
        <v>8</v>
      </c>
      <c r="C20" s="25">
        <v>1</v>
      </c>
      <c r="D20" s="26">
        <v>2625</v>
      </c>
      <c r="E20" s="27">
        <f t="shared" si="0"/>
        <v>2625</v>
      </c>
    </row>
    <row r="21" spans="1:5">
      <c r="A21" s="18" t="s">
        <v>15</v>
      </c>
      <c r="B21" s="24" t="s">
        <v>8</v>
      </c>
      <c r="C21" s="25">
        <v>1</v>
      </c>
      <c r="D21" s="26">
        <v>3325</v>
      </c>
      <c r="E21" s="27">
        <f t="shared" si="0"/>
        <v>3325</v>
      </c>
    </row>
    <row r="22" spans="1:5">
      <c r="A22" s="18" t="s">
        <v>17</v>
      </c>
      <c r="B22" s="24" t="s">
        <v>8</v>
      </c>
      <c r="C22" s="25">
        <v>1</v>
      </c>
      <c r="D22" s="26">
        <v>2950</v>
      </c>
      <c r="E22" s="27">
        <f>D22*C22</f>
        <v>2950</v>
      </c>
    </row>
    <row r="23" spans="1:5">
      <c r="A23" s="18" t="s">
        <v>18</v>
      </c>
      <c r="B23" s="24" t="s">
        <v>8</v>
      </c>
      <c r="C23" s="25">
        <v>1</v>
      </c>
      <c r="D23" s="26">
        <v>450</v>
      </c>
      <c r="E23" s="27">
        <f>D23*C23</f>
        <v>450</v>
      </c>
    </row>
    <row r="24" spans="1:5">
      <c r="A24" s="18" t="s">
        <v>19</v>
      </c>
      <c r="B24" s="24" t="s">
        <v>8</v>
      </c>
      <c r="C24" s="25">
        <v>1</v>
      </c>
      <c r="D24" s="26">
        <v>285</v>
      </c>
      <c r="E24" s="27">
        <f>D24*C24</f>
        <v>285</v>
      </c>
    </row>
    <row r="25" spans="1:5">
      <c r="A25" s="18" t="s">
        <v>20</v>
      </c>
      <c r="B25" s="24" t="s">
        <v>8</v>
      </c>
      <c r="C25" s="25">
        <v>1</v>
      </c>
      <c r="D25" s="26">
        <v>150</v>
      </c>
      <c r="E25" s="27">
        <f>D25*C25</f>
        <v>150</v>
      </c>
    </row>
    <row r="26" spans="1:5">
      <c r="A26" s="18" t="s">
        <v>21</v>
      </c>
      <c r="B26" s="24" t="s">
        <v>8</v>
      </c>
      <c r="C26" s="25">
        <v>1</v>
      </c>
      <c r="D26" s="26">
        <v>285</v>
      </c>
      <c r="E26" s="27">
        <f>D26*C26</f>
        <v>285</v>
      </c>
    </row>
    <row r="27" spans="1:5">
      <c r="A27" s="18" t="s">
        <v>22</v>
      </c>
      <c r="B27" s="24" t="s">
        <v>8</v>
      </c>
      <c r="C27" s="25">
        <v>1</v>
      </c>
      <c r="D27" s="26">
        <v>1650</v>
      </c>
      <c r="E27" s="27">
        <f t="shared" ref="E27" si="1">D27*C27</f>
        <v>1650</v>
      </c>
    </row>
    <row r="28" spans="1:5">
      <c r="A28" s="23"/>
      <c r="B28" s="24"/>
      <c r="C28" s="25"/>
      <c r="D28" s="26"/>
      <c r="E28" s="27"/>
    </row>
    <row r="29" spans="1:5">
      <c r="A29" s="23"/>
      <c r="B29" s="24"/>
      <c r="C29" s="25"/>
      <c r="D29" s="26"/>
      <c r="E29" s="27"/>
    </row>
    <row r="30" spans="1:5">
      <c r="A30" s="23" t="s">
        <v>23</v>
      </c>
      <c r="B30" s="24"/>
      <c r="C30" s="25"/>
      <c r="D30" s="26"/>
      <c r="E30" s="27"/>
    </row>
    <row r="31" spans="1:5">
      <c r="A31" s="28" t="s">
        <v>24</v>
      </c>
      <c r="B31" s="19" t="s">
        <v>25</v>
      </c>
      <c r="C31" s="20">
        <v>12.96</v>
      </c>
      <c r="D31" s="21">
        <v>180</v>
      </c>
      <c r="E31" s="22">
        <f t="shared" ref="E31:E37" si="2">D31*C31</f>
        <v>2332.8000000000002</v>
      </c>
    </row>
    <row r="32" spans="1:5">
      <c r="A32" s="11" t="s">
        <v>26</v>
      </c>
      <c r="B32" s="19" t="s">
        <v>25</v>
      </c>
      <c r="C32" s="20">
        <v>3.6</v>
      </c>
      <c r="D32" s="21">
        <v>1450</v>
      </c>
      <c r="E32" s="22">
        <f t="shared" si="2"/>
        <v>5220</v>
      </c>
    </row>
    <row r="33" spans="1:5">
      <c r="A33" s="11" t="s">
        <v>27</v>
      </c>
      <c r="B33" s="19" t="s">
        <v>28</v>
      </c>
      <c r="C33" s="20">
        <v>27</v>
      </c>
      <c r="D33" s="21">
        <v>650</v>
      </c>
      <c r="E33" s="22">
        <f t="shared" si="2"/>
        <v>17550</v>
      </c>
    </row>
    <row r="34" spans="1:5">
      <c r="A34" s="11" t="s">
        <v>29</v>
      </c>
      <c r="B34" s="19" t="s">
        <v>25</v>
      </c>
      <c r="C34" s="20">
        <v>106</v>
      </c>
      <c r="D34" s="21">
        <v>210</v>
      </c>
      <c r="E34" s="22">
        <f t="shared" si="2"/>
        <v>22260</v>
      </c>
    </row>
    <row r="35" spans="1:5">
      <c r="A35" s="11" t="s">
        <v>30</v>
      </c>
      <c r="B35" s="19" t="s">
        <v>31</v>
      </c>
      <c r="C35" s="20">
        <v>1</v>
      </c>
      <c r="D35" s="21">
        <v>265</v>
      </c>
      <c r="E35" s="22">
        <f t="shared" si="2"/>
        <v>265</v>
      </c>
    </row>
    <row r="36" spans="1:5">
      <c r="A36" s="11" t="s">
        <v>32</v>
      </c>
      <c r="B36" s="19" t="s">
        <v>33</v>
      </c>
      <c r="C36" s="20">
        <v>7</v>
      </c>
      <c r="D36" s="21">
        <v>610</v>
      </c>
      <c r="E36" s="22">
        <f t="shared" si="2"/>
        <v>4270</v>
      </c>
    </row>
    <row r="37" spans="1:5">
      <c r="A37" s="11" t="s">
        <v>34</v>
      </c>
      <c r="B37" s="19" t="s">
        <v>25</v>
      </c>
      <c r="C37" s="20">
        <v>7.1</v>
      </c>
      <c r="D37" s="21">
        <v>1485</v>
      </c>
      <c r="E37" s="22">
        <f t="shared" si="2"/>
        <v>10543.5</v>
      </c>
    </row>
    <row r="38" spans="1:5">
      <c r="A38" s="11"/>
      <c r="B38" s="19"/>
      <c r="C38" s="20"/>
      <c r="D38" s="21"/>
      <c r="E38" s="22"/>
    </row>
    <row r="39" spans="1:5">
      <c r="A39" s="29" t="s">
        <v>35</v>
      </c>
      <c r="B39" s="19" t="s">
        <v>25</v>
      </c>
      <c r="C39" s="20">
        <v>13.5</v>
      </c>
      <c r="D39" s="21">
        <v>180</v>
      </c>
      <c r="E39" s="22">
        <f t="shared" ref="E39:E45" si="3">D39*C39</f>
        <v>2430</v>
      </c>
    </row>
    <row r="40" spans="1:5">
      <c r="A40" s="11" t="s">
        <v>36</v>
      </c>
      <c r="B40" s="19" t="s">
        <v>25</v>
      </c>
      <c r="C40" s="20">
        <v>21.6</v>
      </c>
      <c r="D40" s="21">
        <v>1450</v>
      </c>
      <c r="E40" s="22">
        <f t="shared" si="3"/>
        <v>31320.000000000004</v>
      </c>
    </row>
    <row r="41" spans="1:5">
      <c r="A41" s="11" t="s">
        <v>37</v>
      </c>
      <c r="B41" s="19" t="s">
        <v>28</v>
      </c>
      <c r="C41" s="20">
        <v>21.6</v>
      </c>
      <c r="D41" s="21">
        <v>585</v>
      </c>
      <c r="E41" s="22">
        <f t="shared" si="3"/>
        <v>12636</v>
      </c>
    </row>
    <row r="42" spans="1:5">
      <c r="A42" s="11" t="s">
        <v>29</v>
      </c>
      <c r="B42" s="19" t="s">
        <v>25</v>
      </c>
      <c r="C42" s="20">
        <v>46</v>
      </c>
      <c r="D42" s="21">
        <v>210</v>
      </c>
      <c r="E42" s="22">
        <f t="shared" si="3"/>
        <v>9660</v>
      </c>
    </row>
    <row r="43" spans="1:5">
      <c r="A43" s="11" t="s">
        <v>30</v>
      </c>
      <c r="B43" s="19" t="s">
        <v>31</v>
      </c>
      <c r="C43" s="20">
        <v>1</v>
      </c>
      <c r="D43" s="21">
        <v>450</v>
      </c>
      <c r="E43" s="22">
        <f t="shared" si="3"/>
        <v>450</v>
      </c>
    </row>
    <row r="44" spans="1:5">
      <c r="A44" s="11" t="s">
        <v>32</v>
      </c>
      <c r="B44" s="19" t="s">
        <v>33</v>
      </c>
      <c r="C44" s="20">
        <v>4</v>
      </c>
      <c r="D44" s="21">
        <v>610</v>
      </c>
      <c r="E44" s="22">
        <f t="shared" si="3"/>
        <v>2440</v>
      </c>
    </row>
    <row r="45" spans="1:5">
      <c r="A45" s="11" t="s">
        <v>34</v>
      </c>
      <c r="B45" s="19" t="s">
        <v>25</v>
      </c>
      <c r="C45" s="20">
        <v>3.9</v>
      </c>
      <c r="D45" s="21">
        <v>1485</v>
      </c>
      <c r="E45" s="22">
        <f t="shared" si="3"/>
        <v>5791.5</v>
      </c>
    </row>
    <row r="46" spans="1:5">
      <c r="A46" s="11"/>
      <c r="B46" s="19"/>
      <c r="C46" s="20"/>
      <c r="E46" s="22"/>
    </row>
    <row r="47" spans="1:5">
      <c r="A47" s="29" t="s">
        <v>38</v>
      </c>
      <c r="B47" s="19" t="s">
        <v>25</v>
      </c>
      <c r="C47" s="20">
        <v>7.2</v>
      </c>
      <c r="D47" s="21">
        <v>180</v>
      </c>
      <c r="E47" s="22">
        <f t="shared" ref="E47:E52" si="4">D47*C47</f>
        <v>1296</v>
      </c>
    </row>
    <row r="48" spans="1:5">
      <c r="A48" s="11" t="s">
        <v>39</v>
      </c>
      <c r="B48" s="19" t="s">
        <v>25</v>
      </c>
      <c r="C48" s="20">
        <v>2</v>
      </c>
      <c r="D48" s="21">
        <v>1450</v>
      </c>
      <c r="E48" s="22">
        <f t="shared" si="4"/>
        <v>2900</v>
      </c>
    </row>
    <row r="49" spans="1:5">
      <c r="A49" s="11" t="s">
        <v>37</v>
      </c>
      <c r="B49" s="19" t="s">
        <v>28</v>
      </c>
      <c r="C49" s="20">
        <v>12</v>
      </c>
      <c r="D49" s="21">
        <v>585</v>
      </c>
      <c r="E49" s="22">
        <f t="shared" si="4"/>
        <v>7020</v>
      </c>
    </row>
    <row r="50" spans="1:5">
      <c r="A50" s="11" t="s">
        <v>40</v>
      </c>
      <c r="B50" s="19" t="s">
        <v>25</v>
      </c>
      <c r="C50" s="20">
        <v>14.4</v>
      </c>
      <c r="D50" s="21">
        <v>210</v>
      </c>
      <c r="E50" s="22">
        <f t="shared" si="4"/>
        <v>3024</v>
      </c>
    </row>
    <row r="51" spans="1:5">
      <c r="A51" s="11" t="s">
        <v>30</v>
      </c>
      <c r="B51" s="19" t="s">
        <v>31</v>
      </c>
      <c r="C51" s="20">
        <v>1</v>
      </c>
      <c r="D51" s="21">
        <v>265</v>
      </c>
      <c r="E51" s="22">
        <f t="shared" si="4"/>
        <v>265</v>
      </c>
    </row>
    <row r="52" spans="1:5">
      <c r="A52" s="11" t="s">
        <v>32</v>
      </c>
      <c r="B52" s="19" t="s">
        <v>33</v>
      </c>
      <c r="C52" s="20">
        <v>1</v>
      </c>
      <c r="D52" s="21">
        <v>610</v>
      </c>
      <c r="E52" s="22">
        <f t="shared" si="4"/>
        <v>610</v>
      </c>
    </row>
    <row r="53" spans="1:5">
      <c r="A53" s="11" t="s">
        <v>34</v>
      </c>
      <c r="B53" s="19" t="s">
        <v>25</v>
      </c>
      <c r="C53" s="20">
        <v>1.2</v>
      </c>
      <c r="D53" s="21">
        <v>1485</v>
      </c>
      <c r="E53" s="22">
        <f>C53*D53</f>
        <v>1782</v>
      </c>
    </row>
    <row r="54" spans="1:5">
      <c r="A54" s="11"/>
      <c r="B54" s="19"/>
      <c r="C54" s="20"/>
      <c r="D54" s="21"/>
      <c r="E54" s="22"/>
    </row>
    <row r="55" spans="1:5">
      <c r="A55" s="11"/>
      <c r="B55" s="19"/>
      <c r="C55" s="20"/>
      <c r="D55" s="21"/>
      <c r="E55" s="22"/>
    </row>
    <row r="56" spans="1:5">
      <c r="A56" s="11"/>
      <c r="B56" s="12"/>
      <c r="C56" s="20"/>
      <c r="D56" s="21"/>
      <c r="E56" s="30">
        <f>SUM(E11:E55)</f>
        <v>170045.8</v>
      </c>
    </row>
    <row r="57" spans="1:5">
      <c r="A57" s="11"/>
      <c r="B57" s="12"/>
      <c r="C57" s="20"/>
      <c r="D57" s="21"/>
      <c r="E57" s="31"/>
    </row>
    <row r="58" spans="1:5" ht="15.75">
      <c r="A58" s="32" t="s">
        <v>41</v>
      </c>
      <c r="B58" s="33" t="s">
        <v>2</v>
      </c>
      <c r="C58" s="33" t="s">
        <v>3</v>
      </c>
      <c r="D58" s="34" t="s">
        <v>4</v>
      </c>
      <c r="E58" s="35" t="s">
        <v>42</v>
      </c>
    </row>
    <row r="59" spans="1:5">
      <c r="A59" s="23" t="s">
        <v>43</v>
      </c>
      <c r="B59" s="36"/>
      <c r="C59" s="37"/>
      <c r="D59" s="21"/>
      <c r="E59" s="22"/>
    </row>
    <row r="60" spans="1:5">
      <c r="A60" s="18" t="s">
        <v>44</v>
      </c>
      <c r="B60" s="24" t="s">
        <v>28</v>
      </c>
      <c r="C60" s="25">
        <v>119</v>
      </c>
      <c r="D60" s="38">
        <v>495</v>
      </c>
      <c r="E60" s="22">
        <f>D60*C60</f>
        <v>58905</v>
      </c>
    </row>
    <row r="61" spans="1:5">
      <c r="A61" s="18" t="s">
        <v>45</v>
      </c>
      <c r="B61" s="24" t="s">
        <v>28</v>
      </c>
      <c r="C61" s="25">
        <v>2</v>
      </c>
      <c r="D61" s="38">
        <v>247.5</v>
      </c>
      <c r="E61" s="22">
        <f>D61*C61</f>
        <v>495</v>
      </c>
    </row>
    <row r="62" spans="1:5">
      <c r="A62" s="39" t="s">
        <v>46</v>
      </c>
      <c r="B62" s="40" t="s">
        <v>8</v>
      </c>
      <c r="C62" s="25">
        <v>1</v>
      </c>
      <c r="D62" s="38">
        <v>9200</v>
      </c>
      <c r="E62" s="22">
        <f>D62*C62</f>
        <v>9200</v>
      </c>
    </row>
    <row r="63" spans="1:5">
      <c r="A63" s="18"/>
      <c r="B63" s="24"/>
      <c r="C63" s="25"/>
      <c r="D63" s="21"/>
      <c r="E63" s="22"/>
    </row>
    <row r="64" spans="1:5">
      <c r="A64" s="41" t="s">
        <v>47</v>
      </c>
      <c r="B64" s="19"/>
      <c r="C64" s="20"/>
      <c r="D64" s="21"/>
      <c r="E64" s="22"/>
    </row>
    <row r="65" spans="1:9">
      <c r="A65" s="42" t="s">
        <v>48</v>
      </c>
      <c r="B65" s="24" t="s">
        <v>49</v>
      </c>
      <c r="C65" s="25">
        <v>21</v>
      </c>
      <c r="D65" s="38">
        <v>86.08</v>
      </c>
      <c r="E65" s="43">
        <f>D65*C65</f>
        <v>1807.68</v>
      </c>
    </row>
    <row r="66" spans="1:9">
      <c r="A66" s="42" t="s">
        <v>50</v>
      </c>
      <c r="B66" s="24" t="s">
        <v>49</v>
      </c>
      <c r="C66" s="25">
        <v>3</v>
      </c>
      <c r="D66" s="38">
        <v>49</v>
      </c>
      <c r="E66" s="43">
        <f>D66*C66</f>
        <v>147</v>
      </c>
    </row>
    <row r="67" spans="1:9">
      <c r="A67" s="42" t="s">
        <v>51</v>
      </c>
      <c r="B67" s="24" t="s">
        <v>49</v>
      </c>
      <c r="C67" s="25">
        <v>1</v>
      </c>
      <c r="D67" s="38">
        <v>85</v>
      </c>
      <c r="E67" s="22">
        <f>D67*C67</f>
        <v>85</v>
      </c>
      <c r="F67" s="1"/>
      <c r="G67" s="1"/>
      <c r="H67" s="1"/>
      <c r="I67" s="1"/>
    </row>
    <row r="68" spans="1:9">
      <c r="A68" s="42" t="s">
        <v>52</v>
      </c>
      <c r="B68" s="24" t="s">
        <v>49</v>
      </c>
      <c r="C68" s="25">
        <v>1</v>
      </c>
      <c r="D68" s="38">
        <v>128.5</v>
      </c>
      <c r="E68" s="22">
        <f>D68*C68</f>
        <v>128.5</v>
      </c>
    </row>
    <row r="69" spans="1:9">
      <c r="A69" s="42" t="s">
        <v>53</v>
      </c>
      <c r="B69" s="12" t="s">
        <v>54</v>
      </c>
      <c r="C69" s="20">
        <v>22</v>
      </c>
      <c r="D69" s="38">
        <v>62.5</v>
      </c>
      <c r="E69" s="22">
        <f>D69*C69</f>
        <v>1375</v>
      </c>
    </row>
    <row r="70" spans="1:9">
      <c r="A70" s="42"/>
      <c r="B70" s="24"/>
      <c r="C70" s="25"/>
      <c r="D70" s="21"/>
      <c r="E70" s="30">
        <f>SUM(E60:E69)</f>
        <v>72143.179999999993</v>
      </c>
    </row>
    <row r="71" spans="1:9">
      <c r="A71" s="42"/>
      <c r="B71" s="24"/>
      <c r="C71" s="25"/>
      <c r="D71" s="21"/>
      <c r="E71" s="44"/>
    </row>
    <row r="72" spans="1:9">
      <c r="A72" s="11"/>
      <c r="B72" s="12"/>
      <c r="C72" s="20"/>
      <c r="D72" s="21"/>
      <c r="E72" s="22"/>
    </row>
    <row r="73" spans="1:9" ht="15.75">
      <c r="A73" s="32" t="s">
        <v>55</v>
      </c>
      <c r="B73" s="33" t="s">
        <v>2</v>
      </c>
      <c r="C73" s="33" t="s">
        <v>3</v>
      </c>
      <c r="D73" s="34" t="s">
        <v>4</v>
      </c>
      <c r="E73" s="35" t="s">
        <v>42</v>
      </c>
    </row>
    <row r="74" spans="1:9">
      <c r="A74" s="45" t="s">
        <v>56</v>
      </c>
      <c r="B74" s="12"/>
      <c r="C74" s="20"/>
      <c r="D74" s="21"/>
      <c r="E74" s="22"/>
    </row>
    <row r="75" spans="1:9">
      <c r="A75" s="46" t="s">
        <v>57</v>
      </c>
      <c r="B75" s="12" t="s">
        <v>8</v>
      </c>
      <c r="C75" s="20">
        <v>1</v>
      </c>
      <c r="D75" s="21">
        <v>55275</v>
      </c>
      <c r="E75" s="22">
        <f>D75*C75</f>
        <v>55275</v>
      </c>
    </row>
    <row r="76" spans="1:9">
      <c r="A76" s="47" t="s">
        <v>58</v>
      </c>
      <c r="B76" s="12" t="s">
        <v>8</v>
      </c>
      <c r="C76" s="20">
        <v>1</v>
      </c>
      <c r="D76" s="21">
        <v>9255</v>
      </c>
      <c r="E76" s="22">
        <f>D76</f>
        <v>9255</v>
      </c>
    </row>
    <row r="77" spans="1:9">
      <c r="A77" s="47" t="s">
        <v>59</v>
      </c>
      <c r="B77" s="12" t="s">
        <v>8</v>
      </c>
      <c r="C77" s="20">
        <v>1</v>
      </c>
      <c r="D77" s="21">
        <v>14500</v>
      </c>
      <c r="E77" s="22">
        <f>D77</f>
        <v>14500</v>
      </c>
    </row>
    <row r="78" spans="1:9">
      <c r="A78" s="11" t="s">
        <v>60</v>
      </c>
      <c r="B78" s="12" t="s">
        <v>54</v>
      </c>
      <c r="C78" s="20">
        <v>31</v>
      </c>
      <c r="D78" s="48">
        <v>155</v>
      </c>
      <c r="E78" s="22">
        <f>D78*C78</f>
        <v>4805</v>
      </c>
    </row>
    <row r="79" spans="1:9">
      <c r="A79" s="49"/>
      <c r="B79" s="12"/>
      <c r="C79" s="20"/>
      <c r="D79" s="21"/>
      <c r="E79" s="50">
        <f>SUM(E75:E78)</f>
        <v>83835</v>
      </c>
    </row>
    <row r="80" spans="1:9">
      <c r="A80" s="49"/>
      <c r="B80" s="12"/>
      <c r="C80" s="20"/>
      <c r="D80" s="21"/>
      <c r="E80" s="22"/>
    </row>
    <row r="81" spans="1:6">
      <c r="A81" s="49"/>
      <c r="B81" s="12"/>
      <c r="C81" s="20"/>
      <c r="D81" s="21"/>
      <c r="E81" s="22"/>
    </row>
    <row r="82" spans="1:6" ht="15.75">
      <c r="A82" s="32" t="s">
        <v>61</v>
      </c>
      <c r="B82" s="33" t="s">
        <v>2</v>
      </c>
      <c r="C82" s="33" t="s">
        <v>3</v>
      </c>
      <c r="D82" s="34" t="s">
        <v>4</v>
      </c>
      <c r="E82" s="35" t="s">
        <v>42</v>
      </c>
    </row>
    <row r="83" spans="1:6">
      <c r="A83" s="41" t="s">
        <v>62</v>
      </c>
      <c r="B83" s="12"/>
      <c r="C83" s="20"/>
      <c r="D83" s="21"/>
      <c r="E83" s="22"/>
    </row>
    <row r="84" spans="1:6">
      <c r="A84" s="11" t="s">
        <v>63</v>
      </c>
      <c r="B84" s="12" t="s">
        <v>64</v>
      </c>
      <c r="C84" s="51">
        <v>4</v>
      </c>
      <c r="D84" s="38">
        <v>155</v>
      </c>
      <c r="E84" s="22">
        <f>D84*C84</f>
        <v>620</v>
      </c>
    </row>
    <row r="85" spans="1:6">
      <c r="A85" s="11" t="s">
        <v>65</v>
      </c>
      <c r="B85" s="12" t="s">
        <v>64</v>
      </c>
      <c r="C85" s="51">
        <v>89.6</v>
      </c>
      <c r="D85" s="38">
        <v>155</v>
      </c>
      <c r="E85" s="22">
        <f>D85*C85</f>
        <v>13888</v>
      </c>
    </row>
    <row r="86" spans="1:6">
      <c r="A86" s="11"/>
      <c r="B86" s="12"/>
      <c r="C86" s="20"/>
      <c r="D86" s="52"/>
      <c r="E86" s="53"/>
    </row>
    <row r="87" spans="1:6">
      <c r="A87" s="41" t="s">
        <v>66</v>
      </c>
      <c r="B87" s="12"/>
      <c r="C87" s="20"/>
      <c r="D87" s="52"/>
      <c r="E87" s="53"/>
    </row>
    <row r="88" spans="1:6">
      <c r="A88" s="11" t="s">
        <v>67</v>
      </c>
      <c r="B88" s="12" t="s">
        <v>64</v>
      </c>
      <c r="C88" s="20">
        <v>10</v>
      </c>
      <c r="D88" s="21">
        <v>230</v>
      </c>
      <c r="E88" s="22">
        <f>C88*D88</f>
        <v>2300</v>
      </c>
      <c r="F88" s="1"/>
    </row>
    <row r="89" spans="1:6">
      <c r="A89" s="47" t="s">
        <v>68</v>
      </c>
      <c r="B89" s="12" t="s">
        <v>31</v>
      </c>
      <c r="C89" s="20">
        <v>3</v>
      </c>
      <c r="D89" s="21">
        <v>520</v>
      </c>
      <c r="E89" s="22">
        <f>D89*C89</f>
        <v>1560</v>
      </c>
    </row>
    <row r="90" spans="1:6">
      <c r="A90" s="11"/>
      <c r="B90" s="12"/>
      <c r="C90" s="20"/>
      <c r="D90" s="21"/>
      <c r="E90" s="50">
        <f>SUM(E84:E89)</f>
        <v>18368</v>
      </c>
    </row>
    <row r="91" spans="1:6">
      <c r="A91" s="11"/>
      <c r="B91" s="12"/>
      <c r="C91" s="20"/>
      <c r="D91" s="21"/>
      <c r="E91" s="22"/>
    </row>
    <row r="92" spans="1:6">
      <c r="A92" s="11"/>
      <c r="B92" s="12"/>
      <c r="C92" s="12"/>
      <c r="D92" s="21"/>
      <c r="E92" s="22"/>
    </row>
    <row r="93" spans="1:6" ht="15.75">
      <c r="A93" s="32" t="s">
        <v>69</v>
      </c>
      <c r="B93" s="33" t="s">
        <v>2</v>
      </c>
      <c r="C93" s="33" t="s">
        <v>3</v>
      </c>
      <c r="D93" s="34" t="s">
        <v>4</v>
      </c>
      <c r="E93" s="35" t="s">
        <v>42</v>
      </c>
    </row>
    <row r="94" spans="1:6">
      <c r="A94" s="11" t="s">
        <v>70</v>
      </c>
      <c r="B94" s="12" t="s">
        <v>8</v>
      </c>
      <c r="C94" s="20">
        <v>1</v>
      </c>
      <c r="D94" s="21">
        <v>780</v>
      </c>
      <c r="E94" s="22">
        <f>D94*C94</f>
        <v>780</v>
      </c>
    </row>
    <row r="95" spans="1:6">
      <c r="A95" s="11" t="s">
        <v>71</v>
      </c>
      <c r="B95" s="12" t="s">
        <v>8</v>
      </c>
      <c r="C95" s="20">
        <v>1</v>
      </c>
      <c r="D95" s="21">
        <v>200</v>
      </c>
      <c r="E95" s="22">
        <f>D95*C95</f>
        <v>200</v>
      </c>
    </row>
    <row r="96" spans="1:6">
      <c r="A96" s="11" t="s">
        <v>72</v>
      </c>
      <c r="B96" s="12" t="s">
        <v>8</v>
      </c>
      <c r="C96" s="20">
        <v>1</v>
      </c>
      <c r="D96" s="21">
        <v>1850</v>
      </c>
      <c r="E96" s="22">
        <f>D96</f>
        <v>1850</v>
      </c>
    </row>
    <row r="97" spans="1:5">
      <c r="A97" s="11" t="s">
        <v>73</v>
      </c>
      <c r="B97" s="12" t="s">
        <v>8</v>
      </c>
      <c r="C97" s="20">
        <v>1</v>
      </c>
      <c r="D97" s="21">
        <v>6450</v>
      </c>
      <c r="E97" s="22">
        <f>D97</f>
        <v>6450</v>
      </c>
    </row>
    <row r="98" spans="1:5">
      <c r="A98" s="11"/>
      <c r="B98" s="54"/>
      <c r="C98" s="54"/>
      <c r="D98" s="21"/>
      <c r="E98" s="50">
        <f>SUM(E94:E97)</f>
        <v>9280</v>
      </c>
    </row>
    <row r="99" spans="1:5">
      <c r="A99" s="11"/>
      <c r="B99" s="54"/>
      <c r="C99" s="54"/>
      <c r="D99" s="21"/>
      <c r="E99" s="43"/>
    </row>
    <row r="100" spans="1:5">
      <c r="A100" s="11"/>
      <c r="B100" s="54"/>
      <c r="C100" s="54"/>
      <c r="D100" s="21"/>
      <c r="E100" s="22"/>
    </row>
    <row r="101" spans="1:5" ht="15.75">
      <c r="A101" s="32" t="s">
        <v>74</v>
      </c>
      <c r="B101" s="33" t="s">
        <v>2</v>
      </c>
      <c r="C101" s="33" t="s">
        <v>3</v>
      </c>
      <c r="D101" s="34" t="s">
        <v>4</v>
      </c>
      <c r="E101" s="35" t="s">
        <v>42</v>
      </c>
    </row>
    <row r="102" spans="1:5">
      <c r="A102" s="41" t="s">
        <v>75</v>
      </c>
      <c r="B102" s="12"/>
      <c r="C102" s="20"/>
      <c r="D102" s="21"/>
      <c r="E102" s="53"/>
    </row>
    <row r="103" spans="1:5">
      <c r="A103" s="11" t="s">
        <v>76</v>
      </c>
      <c r="B103" s="12" t="s">
        <v>8</v>
      </c>
      <c r="C103" s="20">
        <v>1</v>
      </c>
      <c r="D103" s="21">
        <v>7000</v>
      </c>
      <c r="E103" s="22">
        <f t="shared" ref="E103:E110" si="5">D103*C103</f>
        <v>7000</v>
      </c>
    </row>
    <row r="104" spans="1:5">
      <c r="A104" s="41" t="s">
        <v>77</v>
      </c>
      <c r="B104" s="12"/>
      <c r="C104" s="20"/>
      <c r="D104" s="21"/>
      <c r="E104" s="22"/>
    </row>
    <row r="105" spans="1:5">
      <c r="A105" s="11" t="s">
        <v>78</v>
      </c>
      <c r="B105" s="12" t="s">
        <v>8</v>
      </c>
      <c r="C105" s="20">
        <v>0</v>
      </c>
      <c r="D105" s="21">
        <v>650</v>
      </c>
      <c r="E105" s="22">
        <f t="shared" si="5"/>
        <v>0</v>
      </c>
    </row>
    <row r="106" spans="1:5">
      <c r="A106" s="11" t="s">
        <v>79</v>
      </c>
      <c r="B106" s="12" t="s">
        <v>8</v>
      </c>
      <c r="C106" s="20">
        <v>1</v>
      </c>
      <c r="D106" s="21">
        <v>0</v>
      </c>
      <c r="E106" s="22">
        <f t="shared" si="5"/>
        <v>0</v>
      </c>
    </row>
    <row r="107" spans="1:5">
      <c r="A107" s="11" t="s">
        <v>80</v>
      </c>
      <c r="B107" s="12" t="s">
        <v>8</v>
      </c>
      <c r="C107" s="20">
        <v>1</v>
      </c>
      <c r="D107" s="21">
        <v>0</v>
      </c>
      <c r="E107" s="22">
        <f t="shared" si="5"/>
        <v>0</v>
      </c>
    </row>
    <row r="108" spans="1:5">
      <c r="A108" s="11" t="s">
        <v>81</v>
      </c>
      <c r="B108" s="12" t="s">
        <v>8</v>
      </c>
      <c r="C108" s="20">
        <v>8</v>
      </c>
      <c r="D108" s="21">
        <v>550</v>
      </c>
      <c r="E108" s="22">
        <f t="shared" si="5"/>
        <v>4400</v>
      </c>
    </row>
    <row r="109" spans="1:5">
      <c r="A109" s="11" t="s">
        <v>82</v>
      </c>
      <c r="B109" s="12" t="s">
        <v>8</v>
      </c>
      <c r="C109" s="20">
        <v>1</v>
      </c>
      <c r="D109" s="21">
        <v>1900</v>
      </c>
      <c r="E109" s="22">
        <f t="shared" si="5"/>
        <v>1900</v>
      </c>
    </row>
    <row r="110" spans="1:5">
      <c r="A110" s="11" t="s">
        <v>83</v>
      </c>
      <c r="B110" s="12" t="s">
        <v>84</v>
      </c>
      <c r="C110" s="20">
        <v>3</v>
      </c>
      <c r="D110" s="21">
        <v>2015</v>
      </c>
      <c r="E110" s="22">
        <f t="shared" si="5"/>
        <v>6045</v>
      </c>
    </row>
    <row r="111" spans="1:5">
      <c r="A111" s="11"/>
      <c r="B111" s="12"/>
      <c r="C111" s="20"/>
      <c r="D111" s="21"/>
      <c r="E111" s="50">
        <f>SUM(E103:E110)</f>
        <v>19345</v>
      </c>
    </row>
    <row r="112" spans="1:5">
      <c r="A112" s="11"/>
      <c r="B112" s="12"/>
      <c r="C112" s="20"/>
      <c r="D112" s="21"/>
      <c r="E112" s="22"/>
    </row>
    <row r="113" spans="1:5" ht="15.75">
      <c r="A113" s="32" t="s">
        <v>85</v>
      </c>
      <c r="B113" s="33" t="s">
        <v>2</v>
      </c>
      <c r="C113" s="33" t="s">
        <v>3</v>
      </c>
      <c r="D113" s="34" t="s">
        <v>4</v>
      </c>
      <c r="E113" s="35" t="s">
        <v>42</v>
      </c>
    </row>
    <row r="114" spans="1:5">
      <c r="A114" s="11" t="s">
        <v>86</v>
      </c>
      <c r="B114" s="12" t="s">
        <v>87</v>
      </c>
      <c r="C114" s="20">
        <v>1</v>
      </c>
      <c r="D114" s="21">
        <v>400</v>
      </c>
      <c r="E114" s="22">
        <f>D114</f>
        <v>400</v>
      </c>
    </row>
    <row r="115" spans="1:5">
      <c r="A115" s="11" t="s">
        <v>88</v>
      </c>
      <c r="B115" s="12" t="s">
        <v>87</v>
      </c>
      <c r="C115" s="20">
        <v>46</v>
      </c>
      <c r="D115" s="21">
        <v>35</v>
      </c>
      <c r="E115" s="22">
        <f>C115*D115</f>
        <v>1610</v>
      </c>
    </row>
    <row r="116" spans="1:5">
      <c r="A116" s="11" t="s">
        <v>89</v>
      </c>
      <c r="B116" s="12" t="s">
        <v>87</v>
      </c>
      <c r="C116" s="20">
        <v>46</v>
      </c>
      <c r="D116" s="21">
        <v>25</v>
      </c>
      <c r="E116" s="22">
        <f>D116*C116</f>
        <v>1150</v>
      </c>
    </row>
    <row r="117" spans="1:5">
      <c r="A117" s="11" t="s">
        <v>90</v>
      </c>
      <c r="B117" s="12" t="s">
        <v>87</v>
      </c>
      <c r="C117" s="20">
        <v>46</v>
      </c>
      <c r="D117" s="21">
        <v>55</v>
      </c>
      <c r="E117" s="22">
        <f>D117*C117</f>
        <v>2530</v>
      </c>
    </row>
    <row r="118" spans="1:5">
      <c r="A118" s="11" t="s">
        <v>91</v>
      </c>
      <c r="B118" s="12" t="s">
        <v>87</v>
      </c>
      <c r="C118" s="20">
        <v>46</v>
      </c>
      <c r="D118" s="21">
        <v>30</v>
      </c>
      <c r="E118" s="22">
        <f t="shared" ref="E118:E132" si="6">C118*D118</f>
        <v>1380</v>
      </c>
    </row>
    <row r="119" spans="1:5">
      <c r="A119" s="11" t="s">
        <v>92</v>
      </c>
      <c r="B119" s="12" t="s">
        <v>87</v>
      </c>
      <c r="C119" s="20">
        <v>1</v>
      </c>
      <c r="D119" s="21">
        <v>1300</v>
      </c>
      <c r="E119" s="22">
        <f t="shared" si="6"/>
        <v>1300</v>
      </c>
    </row>
    <row r="120" spans="1:5">
      <c r="A120" s="46" t="s">
        <v>93</v>
      </c>
      <c r="B120" s="12" t="s">
        <v>87</v>
      </c>
      <c r="C120" s="20">
        <v>2</v>
      </c>
      <c r="D120" s="21">
        <v>1650</v>
      </c>
      <c r="E120" s="22">
        <f t="shared" si="6"/>
        <v>3300</v>
      </c>
    </row>
    <row r="121" spans="1:5">
      <c r="A121" s="11" t="s">
        <v>94</v>
      </c>
      <c r="B121" s="12" t="s">
        <v>87</v>
      </c>
      <c r="C121" s="20">
        <v>0</v>
      </c>
      <c r="D121" s="21">
        <v>0</v>
      </c>
      <c r="E121" s="22">
        <f t="shared" si="6"/>
        <v>0</v>
      </c>
    </row>
    <row r="122" spans="1:5">
      <c r="A122" s="11" t="s">
        <v>95</v>
      </c>
      <c r="B122" s="12" t="s">
        <v>87</v>
      </c>
      <c r="C122" s="20">
        <v>1</v>
      </c>
      <c r="D122" s="48">
        <v>6500</v>
      </c>
      <c r="E122" s="22">
        <f t="shared" si="6"/>
        <v>6500</v>
      </c>
    </row>
    <row r="123" spans="1:5">
      <c r="A123" s="11" t="s">
        <v>96</v>
      </c>
      <c r="B123" s="12" t="s">
        <v>87</v>
      </c>
      <c r="C123" s="20">
        <v>1</v>
      </c>
      <c r="D123" s="48">
        <v>12500</v>
      </c>
      <c r="E123" s="22">
        <f t="shared" si="6"/>
        <v>12500</v>
      </c>
    </row>
    <row r="124" spans="1:5">
      <c r="A124" s="11" t="s">
        <v>97</v>
      </c>
      <c r="B124" s="12" t="s">
        <v>87</v>
      </c>
      <c r="C124" s="20">
        <v>1</v>
      </c>
      <c r="D124" s="48">
        <v>6000</v>
      </c>
      <c r="E124" s="22">
        <f t="shared" si="6"/>
        <v>6000</v>
      </c>
    </row>
    <row r="125" spans="1:5">
      <c r="A125" s="11" t="s">
        <v>98</v>
      </c>
      <c r="B125" s="12" t="s">
        <v>87</v>
      </c>
      <c r="C125" s="20">
        <v>1</v>
      </c>
      <c r="D125" s="48">
        <v>10500</v>
      </c>
      <c r="E125" s="22">
        <f t="shared" si="6"/>
        <v>10500</v>
      </c>
    </row>
    <row r="126" spans="1:5">
      <c r="A126" s="11" t="s">
        <v>99</v>
      </c>
      <c r="B126" s="12" t="s">
        <v>87</v>
      </c>
      <c r="C126" s="20">
        <v>1</v>
      </c>
      <c r="D126" s="48">
        <v>0</v>
      </c>
      <c r="E126" s="22">
        <f t="shared" si="6"/>
        <v>0</v>
      </c>
    </row>
    <row r="127" spans="1:5">
      <c r="A127" s="11" t="s">
        <v>100</v>
      </c>
      <c r="B127" s="12" t="s">
        <v>87</v>
      </c>
      <c r="C127" s="20">
        <v>163</v>
      </c>
      <c r="D127" s="21">
        <v>400</v>
      </c>
      <c r="E127" s="22">
        <f t="shared" si="6"/>
        <v>65200</v>
      </c>
    </row>
    <row r="128" spans="1:5">
      <c r="A128" s="11" t="s">
        <v>101</v>
      </c>
      <c r="B128" s="12" t="s">
        <v>87</v>
      </c>
      <c r="C128" s="20">
        <v>163</v>
      </c>
      <c r="D128" s="21">
        <v>130</v>
      </c>
      <c r="E128" s="22">
        <f t="shared" si="6"/>
        <v>21190</v>
      </c>
    </row>
    <row r="129" spans="1:5">
      <c r="A129" s="11" t="s">
        <v>102</v>
      </c>
      <c r="B129" s="12" t="s">
        <v>87</v>
      </c>
      <c r="C129" s="20">
        <v>43.2</v>
      </c>
      <c r="D129" s="21">
        <v>250</v>
      </c>
      <c r="E129" s="22">
        <f t="shared" si="6"/>
        <v>10800</v>
      </c>
    </row>
    <row r="130" spans="1:5">
      <c r="A130" s="11" t="s">
        <v>103</v>
      </c>
      <c r="B130" s="12" t="s">
        <v>87</v>
      </c>
      <c r="C130" s="20">
        <v>43.2</v>
      </c>
      <c r="D130" s="21">
        <v>95</v>
      </c>
      <c r="E130" s="22">
        <f t="shared" si="6"/>
        <v>4104</v>
      </c>
    </row>
    <row r="131" spans="1:5">
      <c r="A131" s="11" t="s">
        <v>104</v>
      </c>
      <c r="B131" s="12" t="s">
        <v>87</v>
      </c>
      <c r="C131" s="20">
        <v>12</v>
      </c>
      <c r="D131" s="48">
        <v>3000</v>
      </c>
      <c r="E131" s="55">
        <f t="shared" si="6"/>
        <v>36000</v>
      </c>
    </row>
    <row r="132" spans="1:5">
      <c r="A132" s="11" t="s">
        <v>105</v>
      </c>
      <c r="B132" s="12" t="s">
        <v>87</v>
      </c>
      <c r="C132" s="20">
        <v>1</v>
      </c>
      <c r="D132" s="48">
        <v>28000</v>
      </c>
      <c r="E132" s="55">
        <f t="shared" si="6"/>
        <v>28000</v>
      </c>
    </row>
    <row r="133" spans="1:5">
      <c r="A133" s="56" t="s">
        <v>106</v>
      </c>
      <c r="B133" s="12" t="s">
        <v>87</v>
      </c>
      <c r="C133" s="20">
        <v>1</v>
      </c>
      <c r="D133" s="48">
        <v>8500</v>
      </c>
      <c r="E133" s="55">
        <f t="shared" ref="E133" si="7">C133*D133</f>
        <v>8500</v>
      </c>
    </row>
    <row r="134" spans="1:5">
      <c r="A134" s="11" t="s">
        <v>107</v>
      </c>
      <c r="B134" s="12" t="s">
        <v>87</v>
      </c>
      <c r="C134" s="20">
        <v>1</v>
      </c>
      <c r="D134" s="48">
        <v>6500</v>
      </c>
      <c r="E134" s="55">
        <f>D134</f>
        <v>6500</v>
      </c>
    </row>
    <row r="135" spans="1:5">
      <c r="A135" s="11"/>
      <c r="B135" s="12"/>
      <c r="C135" s="20"/>
      <c r="D135" s="48"/>
      <c r="E135" s="50">
        <f>SUM(E114:E134)</f>
        <v>227464</v>
      </c>
    </row>
    <row r="136" spans="1:5">
      <c r="A136" s="11"/>
      <c r="B136" s="12"/>
      <c r="C136" s="20"/>
      <c r="D136" s="48"/>
      <c r="E136" s="22"/>
    </row>
    <row r="137" spans="1:5">
      <c r="A137" s="57"/>
      <c r="B137" s="12"/>
      <c r="C137" s="20"/>
      <c r="D137" s="21"/>
      <c r="E137" s="53"/>
    </row>
    <row r="138" spans="1:5" ht="15.75">
      <c r="A138" s="32" t="s">
        <v>108</v>
      </c>
      <c r="B138" s="33" t="s">
        <v>2</v>
      </c>
      <c r="C138" s="33" t="s">
        <v>3</v>
      </c>
      <c r="D138" s="34" t="s">
        <v>4</v>
      </c>
      <c r="E138" s="35" t="s">
        <v>42</v>
      </c>
    </row>
    <row r="139" spans="1:5">
      <c r="A139" s="41" t="s">
        <v>109</v>
      </c>
      <c r="B139" s="12"/>
      <c r="C139" s="12"/>
      <c r="D139" s="21"/>
      <c r="E139" s="22"/>
    </row>
    <row r="140" spans="1:5">
      <c r="A140" s="57" t="s">
        <v>110</v>
      </c>
      <c r="B140" s="24" t="s">
        <v>111</v>
      </c>
      <c r="C140" s="25">
        <v>1</v>
      </c>
      <c r="D140" s="48">
        <v>16350</v>
      </c>
      <c r="E140" s="55">
        <f>D140</f>
        <v>16350</v>
      </c>
    </row>
    <row r="141" spans="1:5">
      <c r="A141" s="58" t="s">
        <v>112</v>
      </c>
      <c r="B141" s="24"/>
      <c r="C141" s="25"/>
      <c r="D141" s="48"/>
      <c r="E141" s="55"/>
    </row>
    <row r="142" spans="1:5">
      <c r="A142" s="57" t="s">
        <v>113</v>
      </c>
      <c r="B142" s="24" t="s">
        <v>111</v>
      </c>
      <c r="C142" s="25">
        <v>1</v>
      </c>
      <c r="D142" s="48">
        <v>16880</v>
      </c>
      <c r="E142" s="55">
        <f>D142</f>
        <v>16880</v>
      </c>
    </row>
    <row r="143" spans="1:5">
      <c r="A143" s="41" t="s">
        <v>114</v>
      </c>
      <c r="B143" s="12"/>
      <c r="C143" s="12"/>
      <c r="D143" s="21" t="s">
        <v>115</v>
      </c>
      <c r="E143" s="22"/>
    </row>
    <row r="144" spans="1:5">
      <c r="A144" s="57" t="s">
        <v>116</v>
      </c>
      <c r="B144" s="24" t="s">
        <v>8</v>
      </c>
      <c r="C144" s="25">
        <v>1</v>
      </c>
      <c r="D144" s="48">
        <v>49000</v>
      </c>
      <c r="E144" s="55">
        <f>D144</f>
        <v>49000</v>
      </c>
    </row>
    <row r="145" spans="1:5">
      <c r="A145" s="41" t="s">
        <v>117</v>
      </c>
      <c r="B145" s="24"/>
      <c r="C145" s="25"/>
      <c r="D145" s="48"/>
      <c r="E145" s="55"/>
    </row>
    <row r="146" spans="1:5">
      <c r="A146" s="47" t="s">
        <v>118</v>
      </c>
      <c r="B146" s="12" t="s">
        <v>8</v>
      </c>
      <c r="C146" s="20">
        <v>1</v>
      </c>
      <c r="D146" s="21">
        <v>13500</v>
      </c>
      <c r="E146" s="22">
        <f>D146*C146</f>
        <v>13500</v>
      </c>
    </row>
    <row r="147" spans="1:5">
      <c r="A147" s="46" t="s">
        <v>119</v>
      </c>
      <c r="B147" s="12" t="s">
        <v>8</v>
      </c>
      <c r="C147" s="20">
        <v>1</v>
      </c>
      <c r="D147" s="21">
        <v>3250</v>
      </c>
      <c r="E147" s="22">
        <f>D147</f>
        <v>3250</v>
      </c>
    </row>
    <row r="148" spans="1:5">
      <c r="A148" s="47" t="s">
        <v>120</v>
      </c>
      <c r="B148" s="12" t="s">
        <v>8</v>
      </c>
      <c r="C148" s="20">
        <v>1</v>
      </c>
      <c r="D148" s="21">
        <v>4400</v>
      </c>
      <c r="E148" s="22">
        <f>D148</f>
        <v>4400</v>
      </c>
    </row>
    <row r="149" spans="1:5">
      <c r="A149" s="41" t="s">
        <v>121</v>
      </c>
      <c r="B149" s="12"/>
      <c r="C149" s="20"/>
      <c r="D149" s="21"/>
      <c r="E149" s="22"/>
    </row>
    <row r="150" spans="1:5">
      <c r="A150" s="47" t="s">
        <v>122</v>
      </c>
      <c r="B150" s="12" t="s">
        <v>8</v>
      </c>
      <c r="C150" s="20">
        <v>1</v>
      </c>
      <c r="D150" s="21">
        <v>9800</v>
      </c>
      <c r="E150" s="22">
        <f>D150</f>
        <v>9800</v>
      </c>
    </row>
    <row r="151" spans="1:5">
      <c r="A151" s="57"/>
      <c r="B151" s="24"/>
      <c r="C151" s="25"/>
      <c r="D151" s="48"/>
      <c r="E151" s="59">
        <f>SUM(E139:E150)</f>
        <v>113180</v>
      </c>
    </row>
    <row r="152" spans="1:5">
      <c r="A152" s="57"/>
      <c r="B152" s="24"/>
      <c r="C152" s="25"/>
      <c r="D152" s="48"/>
      <c r="E152" s="55"/>
    </row>
    <row r="153" spans="1:5" ht="15.75">
      <c r="A153" s="60" t="s">
        <v>123</v>
      </c>
      <c r="B153" s="12"/>
      <c r="C153" s="20"/>
      <c r="D153" s="21"/>
      <c r="E153" s="22"/>
    </row>
    <row r="154" spans="1:5" ht="15.75">
      <c r="A154" s="60" t="s">
        <v>124</v>
      </c>
      <c r="B154" s="12"/>
      <c r="C154" s="12"/>
      <c r="D154" s="21"/>
      <c r="E154" s="61">
        <f>E56</f>
        <v>170045.8</v>
      </c>
    </row>
    <row r="155" spans="1:5" ht="15.75">
      <c r="A155" s="60" t="s">
        <v>41</v>
      </c>
      <c r="B155" s="12"/>
      <c r="C155" s="12"/>
      <c r="D155" s="21"/>
      <c r="E155" s="61">
        <f>E70</f>
        <v>72143.179999999993</v>
      </c>
    </row>
    <row r="156" spans="1:5" ht="15.75">
      <c r="A156" s="60" t="s">
        <v>55</v>
      </c>
      <c r="B156" s="12"/>
      <c r="C156" s="12"/>
      <c r="D156" s="21"/>
      <c r="E156" s="61">
        <f>E79</f>
        <v>83835</v>
      </c>
    </row>
    <row r="157" spans="1:5" ht="15.75">
      <c r="A157" s="60" t="s">
        <v>61</v>
      </c>
      <c r="B157" s="12"/>
      <c r="C157" s="12"/>
      <c r="D157" s="21"/>
      <c r="E157" s="61">
        <f>E90</f>
        <v>18368</v>
      </c>
    </row>
    <row r="158" spans="1:5" ht="15.75">
      <c r="A158" s="60" t="s">
        <v>125</v>
      </c>
      <c r="B158" s="12"/>
      <c r="C158" s="12"/>
      <c r="D158" s="21"/>
      <c r="E158" s="61">
        <f>E98</f>
        <v>9280</v>
      </c>
    </row>
    <row r="159" spans="1:5" ht="15.75">
      <c r="A159" s="60" t="s">
        <v>74</v>
      </c>
      <c r="B159" s="12"/>
      <c r="C159" s="12"/>
      <c r="D159" s="21"/>
      <c r="E159" s="61">
        <f>E111</f>
        <v>19345</v>
      </c>
    </row>
    <row r="160" spans="1:5" ht="15.75">
      <c r="A160" s="60" t="s">
        <v>126</v>
      </c>
      <c r="B160" s="12"/>
      <c r="C160" s="12"/>
      <c r="D160" s="21"/>
      <c r="E160" s="61">
        <f>E135</f>
        <v>227464</v>
      </c>
    </row>
    <row r="161" spans="1:5" ht="15.75">
      <c r="A161" s="60" t="s">
        <v>127</v>
      </c>
      <c r="B161" s="12"/>
      <c r="C161" s="12"/>
      <c r="D161" s="62"/>
      <c r="E161" s="63">
        <f>E151</f>
        <v>113180</v>
      </c>
    </row>
    <row r="162" spans="1:5" ht="18.75">
      <c r="A162" s="64"/>
      <c r="B162" s="12"/>
      <c r="C162" s="12"/>
      <c r="D162" s="62"/>
      <c r="E162" s="55"/>
    </row>
    <row r="163" spans="1:5">
      <c r="A163" s="65" t="s">
        <v>128</v>
      </c>
      <c r="B163" s="66"/>
      <c r="C163" s="66"/>
      <c r="D163" s="67"/>
      <c r="E163" s="68">
        <f>E161+E160+E159+E158+E157+E156+E155+E154</f>
        <v>713660.98</v>
      </c>
    </row>
    <row r="164" spans="1:5">
      <c r="A164" s="69" t="s">
        <v>129</v>
      </c>
      <c r="B164" s="12" t="s">
        <v>84</v>
      </c>
      <c r="C164" s="20">
        <v>3</v>
      </c>
      <c r="D164" s="62">
        <v>32500</v>
      </c>
      <c r="E164" s="70">
        <f>D164*C164</f>
        <v>97500</v>
      </c>
    </row>
    <row r="165" spans="1:5">
      <c r="A165" s="69" t="s">
        <v>130</v>
      </c>
      <c r="B165" s="12"/>
      <c r="C165" s="20"/>
      <c r="D165" s="62"/>
      <c r="E165" s="70">
        <f>E164+E163</f>
        <v>811160.98</v>
      </c>
    </row>
    <row r="166" spans="1:5">
      <c r="A166" s="69" t="s">
        <v>131</v>
      </c>
      <c r="B166" s="12"/>
      <c r="C166" s="71">
        <v>0.15</v>
      </c>
      <c r="D166" s="62"/>
      <c r="E166" s="70">
        <f>E165/100*15</f>
        <v>121674.147</v>
      </c>
    </row>
    <row r="167" spans="1:5">
      <c r="A167" s="69" t="s">
        <v>132</v>
      </c>
      <c r="B167" s="12"/>
      <c r="C167" s="71"/>
      <c r="D167" s="62"/>
      <c r="E167" s="70">
        <f>E166+E165</f>
        <v>932835.12699999998</v>
      </c>
    </row>
    <row r="169" spans="1:5">
      <c r="A169" s="72" t="s">
        <v>133</v>
      </c>
      <c r="C169" s="82" t="s">
        <v>134</v>
      </c>
      <c r="D169" s="83"/>
    </row>
    <row r="170" spans="1:5">
      <c r="A170" s="73" t="s">
        <v>135</v>
      </c>
      <c r="C170" s="84" t="s">
        <v>136</v>
      </c>
      <c r="D170" s="85"/>
    </row>
    <row r="171" spans="1:5" s="2" customFormat="1" ht="15" customHeight="1">
      <c r="A171" s="74" t="s">
        <v>137</v>
      </c>
      <c r="C171" s="84" t="s">
        <v>138</v>
      </c>
      <c r="D171" s="85"/>
    </row>
    <row r="172" spans="1:5" s="2" customFormat="1" ht="15" customHeight="1">
      <c r="A172" s="75" t="s">
        <v>139</v>
      </c>
      <c r="C172" s="84" t="s">
        <v>140</v>
      </c>
      <c r="D172" s="85"/>
    </row>
    <row r="173" spans="1:5" s="2" customFormat="1" ht="15" customHeight="1">
      <c r="A173" s="75" t="s">
        <v>141</v>
      </c>
      <c r="C173" s="84" t="s">
        <v>142</v>
      </c>
      <c r="D173" s="85"/>
    </row>
    <row r="174" spans="1:5" s="2" customFormat="1" ht="15" customHeight="1">
      <c r="A174" s="76" t="s">
        <v>143</v>
      </c>
      <c r="C174" s="86" t="s">
        <v>144</v>
      </c>
      <c r="D174" s="87"/>
    </row>
    <row r="175" spans="1:5" s="2" customFormat="1" ht="15" customHeight="1">
      <c r="A175" s="75" t="s">
        <v>145</v>
      </c>
      <c r="C175" s="77"/>
      <c r="D175" s="78"/>
    </row>
    <row r="176" spans="1:5" s="2" customFormat="1" ht="15" customHeight="1">
      <c r="A176" s="75" t="s">
        <v>146</v>
      </c>
      <c r="C176" s="77"/>
      <c r="D176" s="78"/>
    </row>
    <row r="177" spans="1:4" s="2" customFormat="1" ht="15" customHeight="1">
      <c r="A177" s="75" t="s">
        <v>147</v>
      </c>
      <c r="C177" s="77"/>
      <c r="D177" s="78"/>
    </row>
    <row r="178" spans="1:4" s="2" customFormat="1" ht="15" customHeight="1">
      <c r="A178" s="75" t="s">
        <v>148</v>
      </c>
      <c r="C178" s="77"/>
      <c r="D178" s="78"/>
    </row>
    <row r="179" spans="1:4">
      <c r="A179" s="75" t="s">
        <v>149</v>
      </c>
    </row>
    <row r="180" spans="1:4">
      <c r="A180" s="76" t="s">
        <v>150</v>
      </c>
    </row>
    <row r="181" spans="1:4" ht="15" customHeight="1">
      <c r="A181" s="75" t="s">
        <v>151</v>
      </c>
      <c r="B181" s="79"/>
      <c r="C181" s="80"/>
    </row>
    <row r="182" spans="1:4" ht="15.75" customHeight="1">
      <c r="A182" s="81" t="s">
        <v>152</v>
      </c>
      <c r="B182" s="79"/>
      <c r="C182" s="80"/>
    </row>
    <row r="184" spans="1:4" ht="15" customHeight="1">
      <c r="A184" s="79"/>
      <c r="B184" s="79"/>
      <c r="C184" s="80"/>
    </row>
    <row r="185" spans="1:4" ht="15" customHeight="1">
      <c r="A185" s="79"/>
      <c r="B185" s="79"/>
      <c r="C185" s="80"/>
    </row>
    <row r="186" spans="1:4" ht="15" customHeight="1">
      <c r="A186" s="79"/>
      <c r="B186" s="79"/>
      <c r="C186" s="80"/>
    </row>
  </sheetData>
  <mergeCells count="8">
    <mergeCell ref="C174:D174"/>
    <mergeCell ref="A7:E8"/>
    <mergeCell ref="A1:E6"/>
    <mergeCell ref="C169:D169"/>
    <mergeCell ref="C170:D170"/>
    <mergeCell ref="C171:D171"/>
    <mergeCell ref="C172:D172"/>
    <mergeCell ref="C173:D173"/>
  </mergeCells>
  <pageMargins left="0.7" right="0.7" top="0.75" bottom="0.75" header="0.3" footer="0.3"/>
  <pageSetup paperSize="9" scale="4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THOR</cp:lastModifiedBy>
  <cp:lastPrinted>2022-03-25T07:16:38Z</cp:lastPrinted>
  <dcterms:created xsi:type="dcterms:W3CDTF">2019-07-12T14:52:00Z</dcterms:created>
  <dcterms:modified xsi:type="dcterms:W3CDTF">2022-03-25T07:16:55Z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1033-11.2.0.11029</vt:lpwstr>
  </property>
  <property fmtid="{D5CDD505-2E9C-101B-9397-08002B2CF9AE}" pid="3" name="ICV">
    <vt:lpwstr>3CE5850E5F584AF4ACFB1E6DCC81D1A2</vt:lpwstr>
  </property>
</Properties>
</file>