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"/>
    </mc:Choice>
  </mc:AlternateContent>
  <xr:revisionPtr revIDLastSave="0" documentId="13_ncr:1_{519244EF-6B76-45D7-9CAF-B18E09C360E8}" xr6:coauthVersionLast="47" xr6:coauthVersionMax="47" xr10:uidLastSave="{00000000-0000-0000-0000-000000000000}"/>
  <bookViews>
    <workbookView xWindow="-28110" yWindow="630" windowWidth="28245" windowHeight="15135" xr2:uid="{4C2212FF-8DED-43AF-87B5-EBEDA56C977E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11" i="1"/>
  <c r="R2" i="1"/>
  <c r="L2" i="1"/>
  <c r="F18" i="1"/>
  <c r="H15" i="1"/>
  <c r="F8" i="1"/>
  <c r="F32" i="1" s="1"/>
  <c r="H14" i="1"/>
  <c r="K2" i="1" l="1"/>
  <c r="Q2" i="1"/>
</calcChain>
</file>

<file path=xl/sharedStrings.xml><?xml version="1.0" encoding="utf-8"?>
<sst xmlns="http://schemas.openxmlformats.org/spreadsheetml/2006/main" count="65" uniqueCount="57">
  <si>
    <t>Studio Rent</t>
  </si>
  <si>
    <t>P.I. Insurance</t>
  </si>
  <si>
    <t>Studio Electricity</t>
  </si>
  <si>
    <t>Hannes Gouws</t>
  </si>
  <si>
    <t>NAME</t>
  </si>
  <si>
    <t>no</t>
  </si>
  <si>
    <t>STUDIO</t>
  </si>
  <si>
    <t>PROGRAMS</t>
  </si>
  <si>
    <t>R150.00 per wk</t>
  </si>
  <si>
    <t>TOTAL PER MTH</t>
  </si>
  <si>
    <t xml:space="preserve">AMOUNT </t>
  </si>
  <si>
    <t>PAYE per Year</t>
  </si>
  <si>
    <t>3ds Max</t>
  </si>
  <si>
    <t>Chaos Group</t>
  </si>
  <si>
    <t>Itoo Software</t>
  </si>
  <si>
    <t>Forest Pack</t>
  </si>
  <si>
    <t>Rail Clone</t>
  </si>
  <si>
    <t>AutoCad Lt</t>
  </si>
  <si>
    <t>Per Mth Sub</t>
  </si>
  <si>
    <t>1 Year Sub</t>
  </si>
  <si>
    <t>3 Year Sub</t>
  </si>
  <si>
    <t>Vray Collection</t>
  </si>
  <si>
    <t>Vray for 3ds Max</t>
  </si>
  <si>
    <t>Total Studio Fees</t>
  </si>
  <si>
    <t>Total Salaries:</t>
  </si>
  <si>
    <t>Total Programs</t>
  </si>
  <si>
    <t>/12</t>
  </si>
  <si>
    <t>TOTAL MONTHLY EXPENSES</t>
  </si>
  <si>
    <t>Minimum Target per month</t>
  </si>
  <si>
    <t>Dewald Potgietser</t>
  </si>
  <si>
    <t>Zuki - Domestic</t>
  </si>
  <si>
    <t>SALARY</t>
  </si>
  <si>
    <t>STAFF</t>
  </si>
  <si>
    <t>Generator Petrol</t>
  </si>
  <si>
    <t>BLACKHOUND EXPENSES:</t>
  </si>
  <si>
    <t>Client:</t>
  </si>
  <si>
    <t>Amount:</t>
  </si>
  <si>
    <t>invoices date</t>
  </si>
  <si>
    <t>Decobella</t>
  </si>
  <si>
    <t>Updated May 2023</t>
  </si>
  <si>
    <t>x 25%</t>
  </si>
  <si>
    <t xml:space="preserve">Monthly Target = </t>
  </si>
  <si>
    <t>from ± 25th each month</t>
  </si>
  <si>
    <t>Winston Sahd</t>
  </si>
  <si>
    <t>PAYE &amp; UIF</t>
  </si>
  <si>
    <t>Sketchbox</t>
  </si>
  <si>
    <t>Williams</t>
  </si>
  <si>
    <t xml:space="preserve">   June-23 </t>
  </si>
  <si>
    <t>25_May</t>
  </si>
  <si>
    <t>Fischers</t>
  </si>
  <si>
    <t>01_June</t>
  </si>
  <si>
    <t>Vodacom</t>
  </si>
  <si>
    <t>BH Insurance</t>
  </si>
  <si>
    <t xml:space="preserve">02_June </t>
  </si>
  <si>
    <t>Less models</t>
  </si>
  <si>
    <t>08_June</t>
  </si>
  <si>
    <t>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</si>
</sst>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&quot;R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sz val="10"/>
      <color theme="1"/>
      <name val="Century Gothic"/>
      <family val="2"/>
    </font>
    <font>
      <sz val="24"/>
      <color theme="1"/>
      <name val="Century Gothic"/>
      <family val="2"/>
    </font>
    <font>
      <b/>
      <sz val="14"/>
      <color theme="1"/>
      <name val="Century Gothic"/>
      <family val="2"/>
    </font>
    <font>
      <sz val="11"/>
      <color theme="0" tint="-0.499984740745262"/>
      <name val="Century Gothic"/>
      <family val="2"/>
    </font>
    <font>
      <sz val="12"/>
      <color theme="0" tint="-0.499984740745262"/>
      <name val="Century Gothic"/>
      <family val="2"/>
    </font>
    <font>
      <b/>
      <sz val="22"/>
      <color theme="1"/>
      <name val="Century Gothic"/>
      <family val="2"/>
    </font>
    <font>
      <b/>
      <sz val="11"/>
      <color theme="1"/>
      <name val="Century Gothic"/>
      <family val="2"/>
    </font>
    <font>
      <b/>
      <sz val="16"/>
      <color theme="1"/>
      <name val="Century Gothic"/>
      <family val="2"/>
    </font>
    <font>
      <sz val="9"/>
      <color theme="1"/>
      <name val="Century Gothic"/>
      <family val="2"/>
    </font>
    <font>
      <b/>
      <sz val="12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center" vertical="center"/>
    </xf>
    <xf numFmtId="164" fontId="5" fillId="0" borderId="0" xfId="0" applyNumberFormat="1" applyFont="1"/>
    <xf numFmtId="0" fontId="2" fillId="0" borderId="2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164" fontId="3" fillId="0" borderId="0" xfId="0" applyNumberFormat="1" applyFont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64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164" fontId="1" fillId="0" borderId="9" xfId="0" applyNumberFormat="1" applyFont="1" applyBorder="1" applyAlignment="1">
      <alignment horizontal="center" vertical="center"/>
    </xf>
    <xf numFmtId="0" fontId="1" fillId="0" borderId="9" xfId="0" applyFont="1" applyBorder="1"/>
    <xf numFmtId="0" fontId="8" fillId="0" borderId="9" xfId="0" applyFont="1" applyBorder="1" applyAlignment="1">
      <alignment horizontal="center" vertical="center"/>
    </xf>
    <xf numFmtId="164" fontId="8" fillId="0" borderId="9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/>
    <xf numFmtId="0" fontId="9" fillId="0" borderId="2" xfId="0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44" fontId="1" fillId="0" borderId="0" xfId="0" applyNumberFormat="1" applyFont="1"/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/>
    </xf>
    <xf numFmtId="16" fontId="1" fillId="0" borderId="0" xfId="0" applyNumberFormat="1" applyFont="1" applyAlignment="1">
      <alignment horizontal="center"/>
    </xf>
    <xf numFmtId="0" fontId="13" fillId="0" borderId="24" xfId="0" applyFont="1" applyBorder="1" applyAlignment="1">
      <alignment horizontal="center" vertical="center" wrapText="1"/>
    </xf>
    <xf numFmtId="164" fontId="14" fillId="6" borderId="25" xfId="0" applyNumberFormat="1" applyFont="1" applyFill="1" applyBorder="1" applyAlignment="1">
      <alignment horizontal="left" vertical="center"/>
    </xf>
    <xf numFmtId="44" fontId="3" fillId="6" borderId="25" xfId="0" applyNumberFormat="1" applyFont="1" applyFill="1" applyBorder="1" applyAlignment="1">
      <alignment vertical="center"/>
    </xf>
    <xf numFmtId="0" fontId="13" fillId="0" borderId="0" xfId="0" applyFont="1"/>
    <xf numFmtId="17" fontId="12" fillId="6" borderId="21" xfId="0" applyNumberFormat="1" applyFont="1" applyFill="1" applyBorder="1" applyAlignment="1">
      <alignment horizontal="center" vertical="center"/>
    </xf>
    <xf numFmtId="17" fontId="12" fillId="6" borderId="22" xfId="0" applyNumberFormat="1" applyFont="1" applyFill="1" applyBorder="1" applyAlignment="1">
      <alignment horizontal="center" vertical="center"/>
    </xf>
    <xf numFmtId="17" fontId="12" fillId="6" borderId="23" xfId="0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textRotation="90"/>
    </xf>
    <xf numFmtId="0" fontId="5" fillId="0" borderId="20" xfId="0" applyFont="1" applyBorder="1" applyAlignment="1">
      <alignment horizontal="center" vertical="center" textRotation="90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164" fontId="8" fillId="0" borderId="0" xfId="0" applyNumberFormat="1" applyFont="1" applyAlignment="1">
      <alignment horizontal="center" vertical="center"/>
    </xf>
    <xf numFmtId="164" fontId="7" fillId="4" borderId="5" xfId="0" applyNumberFormat="1" applyFont="1" applyFill="1" applyBorder="1" applyAlignment="1">
      <alignment horizontal="center" vertical="center"/>
    </xf>
    <xf numFmtId="164" fontId="7" fillId="4" borderId="18" xfId="0" applyNumberFormat="1" applyFont="1" applyFill="1" applyBorder="1" applyAlignment="1">
      <alignment horizontal="center" vertical="center"/>
    </xf>
    <xf numFmtId="164" fontId="7" fillId="4" borderId="7" xfId="0" applyNumberFormat="1" applyFont="1" applyFill="1" applyBorder="1" applyAlignment="1">
      <alignment horizontal="center" vertical="center"/>
    </xf>
    <xf numFmtId="164" fontId="7" fillId="4" borderId="1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FCB8F-8151-44FD-920A-54763A4BABC5}">
  <dimension ref="A1:AC51"/>
  <sheetViews>
    <sheetView tabSelected="1" topLeftCell="B10" workbookViewId="0">
      <selection activeCell="F32" sqref="F32"/>
    </sheetView>
  </sheetViews>
  <sheetFormatPr defaultRowHeight="15" x14ac:dyDescent="0.25"/>
  <cols>
    <col min="3" max="3" width="12.28515625" customWidth="1"/>
    <col min="5" max="5" width="19.5703125" bestFit="1" customWidth="1"/>
    <col min="6" max="6" width="19" bestFit="1" customWidth="1"/>
    <col min="7" max="7" width="16" customWidth="1"/>
    <col min="8" max="8" width="16.85546875" customWidth="1"/>
    <col min="10" max="10" width="15.42578125" bestFit="1" customWidth="1"/>
    <col min="11" max="11" width="15.42578125" customWidth="1"/>
    <col min="12" max="12" width="19" bestFit="1" customWidth="1"/>
    <col min="16" max="16" width="15.42578125" bestFit="1" customWidth="1"/>
    <col min="17" max="17" width="15" bestFit="1" customWidth="1"/>
    <col min="18" max="18" width="19" bestFit="1" customWidth="1"/>
  </cols>
  <sheetData>
    <row r="1" spans="1:29" ht="30.75" x14ac:dyDescent="0.3">
      <c r="A1" s="52" t="s">
        <v>34</v>
      </c>
      <c r="B1" s="53"/>
      <c r="C1" s="53"/>
      <c r="D1" s="53"/>
      <c r="E1" s="53"/>
      <c r="F1" s="54"/>
      <c r="G1" s="33">
        <v>2023</v>
      </c>
      <c r="H1" s="1"/>
      <c r="I1" s="1"/>
      <c r="J1" s="47">
        <v>45047</v>
      </c>
      <c r="K1" s="48"/>
      <c r="L1" s="49"/>
      <c r="M1" s="1"/>
      <c r="N1" s="1"/>
      <c r="O1" s="1"/>
      <c r="P1" s="47" t="s">
        <v>47</v>
      </c>
      <c r="Q1" s="48"/>
      <c r="R1" s="49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" customHeight="1" thickBot="1" x14ac:dyDescent="0.35">
      <c r="A2" s="13" t="s">
        <v>5</v>
      </c>
      <c r="B2" s="55" t="s">
        <v>4</v>
      </c>
      <c r="C2" s="55"/>
      <c r="D2" s="15"/>
      <c r="E2" s="14" t="s">
        <v>10</v>
      </c>
      <c r="F2" s="16" t="s">
        <v>9</v>
      </c>
      <c r="G2" s="1"/>
      <c r="H2" s="1"/>
      <c r="I2" s="1"/>
      <c r="J2" s="43" t="s">
        <v>41</v>
      </c>
      <c r="K2" s="44">
        <f>F34</f>
        <v>93872.05</v>
      </c>
      <c r="L2" s="45">
        <f>SUM(L4:L7)</f>
        <v>121906.71</v>
      </c>
      <c r="M2" s="1" t="s">
        <v>42</v>
      </c>
      <c r="N2" s="1"/>
      <c r="O2" s="1"/>
      <c r="P2" s="43" t="s">
        <v>41</v>
      </c>
      <c r="Q2" s="44">
        <f>F34</f>
        <v>93872.05</v>
      </c>
      <c r="R2" s="45">
        <f>SUM(R4:R7)</f>
        <v>33491.020000000004</v>
      </c>
      <c r="S2" s="1" t="s">
        <v>42</v>
      </c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1" thickBot="1" x14ac:dyDescent="0.35">
      <c r="A3" s="17"/>
      <c r="B3" s="56" t="s">
        <v>6</v>
      </c>
      <c r="C3" s="56"/>
      <c r="D3" s="19"/>
      <c r="E3" s="18"/>
      <c r="F3" s="39"/>
      <c r="G3" s="50" t="s">
        <v>39</v>
      </c>
      <c r="H3" s="1"/>
      <c r="I3" s="1"/>
      <c r="J3" s="36" t="s">
        <v>37</v>
      </c>
      <c r="K3" s="37" t="s">
        <v>35</v>
      </c>
      <c r="L3" s="38" t="s">
        <v>36</v>
      </c>
      <c r="M3" s="1"/>
      <c r="N3" s="1"/>
      <c r="O3" s="1"/>
      <c r="P3" s="36" t="s">
        <v>37</v>
      </c>
      <c r="Q3" s="37" t="s">
        <v>35</v>
      </c>
      <c r="R3" s="38" t="s">
        <v>36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6.5" x14ac:dyDescent="0.3">
      <c r="A4" s="2">
        <v>1</v>
      </c>
      <c r="B4" s="1" t="s">
        <v>0</v>
      </c>
      <c r="C4" s="1"/>
      <c r="D4" s="1"/>
      <c r="E4" s="4"/>
      <c r="F4" s="4">
        <v>9509.06</v>
      </c>
      <c r="G4" s="50"/>
      <c r="H4" s="1"/>
      <c r="I4" s="1"/>
      <c r="J4" s="42">
        <v>45044</v>
      </c>
      <c r="K4" s="2" t="s">
        <v>38</v>
      </c>
      <c r="L4" s="35">
        <v>11110</v>
      </c>
      <c r="M4" s="1"/>
      <c r="N4" s="1"/>
      <c r="O4" s="1"/>
      <c r="P4" s="42" t="s">
        <v>48</v>
      </c>
      <c r="Q4" s="2" t="s">
        <v>49</v>
      </c>
      <c r="R4" s="35">
        <v>3662.85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6.5" x14ac:dyDescent="0.3">
      <c r="A5" s="2">
        <v>2</v>
      </c>
      <c r="B5" s="1" t="s">
        <v>2</v>
      </c>
      <c r="C5" s="1"/>
      <c r="D5" s="1"/>
      <c r="E5" s="4" t="s">
        <v>8</v>
      </c>
      <c r="F5" s="4">
        <v>600</v>
      </c>
      <c r="G5" s="50"/>
      <c r="H5" s="1"/>
      <c r="I5" s="1"/>
      <c r="J5" s="42">
        <v>45041</v>
      </c>
      <c r="K5" s="2" t="s">
        <v>43</v>
      </c>
      <c r="L5" s="35">
        <v>50095.8</v>
      </c>
      <c r="M5" s="1"/>
      <c r="N5" s="1"/>
      <c r="O5" s="1"/>
      <c r="P5" s="42" t="s">
        <v>50</v>
      </c>
      <c r="Q5" s="2" t="s">
        <v>49</v>
      </c>
      <c r="R5" s="35">
        <v>3662.85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6.5" x14ac:dyDescent="0.3">
      <c r="A6" s="2">
        <v>3</v>
      </c>
      <c r="B6" s="1" t="s">
        <v>52</v>
      </c>
      <c r="C6" s="1"/>
      <c r="D6" s="1"/>
      <c r="E6" s="4"/>
      <c r="F6" s="4">
        <v>2597.75</v>
      </c>
      <c r="G6" s="50"/>
      <c r="H6" s="1"/>
      <c r="I6" s="1"/>
      <c r="J6" s="42">
        <v>45054</v>
      </c>
      <c r="K6" s="2" t="s">
        <v>45</v>
      </c>
      <c r="L6" s="35">
        <v>5368</v>
      </c>
      <c r="M6" s="1"/>
      <c r="N6" s="1"/>
      <c r="O6" s="1"/>
      <c r="P6" s="42" t="s">
        <v>53</v>
      </c>
      <c r="Q6" s="2" t="s">
        <v>43</v>
      </c>
      <c r="R6" s="35">
        <v>16295.8</v>
      </c>
      <c r="S6" s="46" t="s">
        <v>54</v>
      </c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6.5" x14ac:dyDescent="0.3">
      <c r="A7" s="2">
        <v>4</v>
      </c>
      <c r="B7" s="1" t="s">
        <v>1</v>
      </c>
      <c r="C7" s="1"/>
      <c r="D7" s="1"/>
      <c r="E7" s="4"/>
      <c r="F7" s="4">
        <v>723.59</v>
      </c>
      <c r="G7" s="50"/>
      <c r="H7" s="1"/>
      <c r="I7" s="1"/>
      <c r="J7" s="42">
        <v>45064</v>
      </c>
      <c r="K7" s="2" t="s">
        <v>46</v>
      </c>
      <c r="L7" s="35">
        <v>55332.91</v>
      </c>
      <c r="M7" s="1"/>
      <c r="N7" s="1"/>
      <c r="O7" s="1"/>
      <c r="P7" s="42" t="s">
        <v>55</v>
      </c>
      <c r="Q7" s="2" t="s">
        <v>56</v>
      </c>
      <c r="R7" s="35">
        <v>9869.52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6.5" x14ac:dyDescent="0.3">
      <c r="A8" s="2">
        <v>5</v>
      </c>
      <c r="B8" s="61" t="s">
        <v>33</v>
      </c>
      <c r="C8" s="61"/>
      <c r="D8" s="1">
        <v>20</v>
      </c>
      <c r="E8" s="4">
        <v>23</v>
      </c>
      <c r="F8" s="4">
        <f>D8*E8</f>
        <v>460</v>
      </c>
      <c r="G8" s="50"/>
      <c r="H8" s="1"/>
      <c r="I8" s="1"/>
      <c r="J8" s="34"/>
      <c r="K8" s="2"/>
      <c r="L8" s="35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6.5" x14ac:dyDescent="0.3">
      <c r="A9" s="2">
        <v>6</v>
      </c>
      <c r="B9" s="61" t="s">
        <v>51</v>
      </c>
      <c r="C9" s="61"/>
      <c r="D9" s="1"/>
      <c r="E9" s="4"/>
      <c r="F9" s="4">
        <v>599</v>
      </c>
      <c r="G9" s="50"/>
      <c r="H9" s="1"/>
      <c r="I9" s="1"/>
      <c r="J9" s="34"/>
      <c r="K9" s="2"/>
      <c r="L9" s="35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7.25" thickBot="1" x14ac:dyDescent="0.35">
      <c r="A10" s="2"/>
      <c r="B10" s="1"/>
      <c r="C10" s="1"/>
      <c r="D10" s="1"/>
      <c r="E10" s="4"/>
      <c r="F10" s="4"/>
      <c r="G10" s="50"/>
      <c r="H10" s="1"/>
      <c r="I10" s="1"/>
      <c r="J10" s="34"/>
      <c r="K10" s="2"/>
      <c r="L10" s="35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8" thickBot="1" x14ac:dyDescent="0.35">
      <c r="A11" s="6"/>
      <c r="B11" s="59" t="s">
        <v>23</v>
      </c>
      <c r="C11" s="59"/>
      <c r="D11" s="59"/>
      <c r="E11" s="7"/>
      <c r="F11" s="40">
        <f>SUM(F4:F9)</f>
        <v>14489.4</v>
      </c>
      <c r="G11" s="50"/>
      <c r="H11" s="1"/>
      <c r="I11" s="1"/>
      <c r="J11" s="34"/>
      <c r="K11" s="2"/>
      <c r="L11" s="35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6.5" x14ac:dyDescent="0.3">
      <c r="A12" s="2"/>
      <c r="B12" s="1"/>
      <c r="C12" s="1"/>
      <c r="D12" s="1"/>
      <c r="E12" s="4"/>
      <c r="F12" s="4"/>
      <c r="G12" s="1"/>
      <c r="H12" s="1"/>
      <c r="I12" s="1"/>
      <c r="J12" s="34"/>
      <c r="K12" s="2"/>
      <c r="L12" s="35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7.25" x14ac:dyDescent="0.3">
      <c r="A13" s="20"/>
      <c r="B13" s="60" t="s">
        <v>32</v>
      </c>
      <c r="C13" s="60"/>
      <c r="D13" s="23"/>
      <c r="E13" s="22"/>
      <c r="F13" s="22" t="s">
        <v>31</v>
      </c>
      <c r="G13" s="21" t="s">
        <v>44</v>
      </c>
      <c r="H13" s="41" t="s">
        <v>11</v>
      </c>
      <c r="I13" s="51" t="s">
        <v>39</v>
      </c>
      <c r="J13" s="34"/>
      <c r="K13" s="2"/>
      <c r="L13" s="35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6.5" x14ac:dyDescent="0.3">
      <c r="A14" s="2">
        <v>1</v>
      </c>
      <c r="B14" s="1" t="s">
        <v>3</v>
      </c>
      <c r="C14" s="1"/>
      <c r="D14" s="1"/>
      <c r="E14" s="4"/>
      <c r="F14" s="4">
        <v>25000</v>
      </c>
      <c r="G14" s="3">
        <v>4954.12</v>
      </c>
      <c r="H14" s="5">
        <f>G14*12</f>
        <v>59449.440000000002</v>
      </c>
      <c r="I14" s="51"/>
      <c r="J14" s="34"/>
      <c r="K14" s="2"/>
      <c r="L14" s="3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6.5" x14ac:dyDescent="0.3">
      <c r="A15" s="2">
        <v>2</v>
      </c>
      <c r="B15" s="57" t="s">
        <v>29</v>
      </c>
      <c r="C15" s="57"/>
      <c r="D15" s="1"/>
      <c r="E15" s="4"/>
      <c r="F15" s="4">
        <v>25000</v>
      </c>
      <c r="G15" s="3">
        <v>4954.12</v>
      </c>
      <c r="H15" s="5">
        <f>G15*12</f>
        <v>59449.440000000002</v>
      </c>
      <c r="I15" s="51"/>
      <c r="J15" s="34"/>
      <c r="K15" s="2"/>
      <c r="L15" s="35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6.5" x14ac:dyDescent="0.3">
      <c r="A16" s="2">
        <v>3</v>
      </c>
      <c r="B16" s="58" t="s">
        <v>30</v>
      </c>
      <c r="C16" s="58"/>
      <c r="D16" s="1"/>
      <c r="E16" s="4"/>
      <c r="F16" s="4">
        <v>700</v>
      </c>
      <c r="G16" s="3">
        <v>0</v>
      </c>
      <c r="H16" s="5">
        <v>0</v>
      </c>
      <c r="I16" s="51"/>
      <c r="J16" s="34"/>
      <c r="K16" s="2"/>
      <c r="L16" s="35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7.25" thickBot="1" x14ac:dyDescent="0.35">
      <c r="A17" s="2"/>
      <c r="B17" s="1"/>
      <c r="C17" s="1"/>
      <c r="D17" s="1"/>
      <c r="E17" s="4"/>
      <c r="F17" s="4"/>
      <c r="G17" s="3"/>
      <c r="H17" s="5"/>
      <c r="I17" s="51"/>
      <c r="J17" s="34"/>
      <c r="K17" s="2"/>
      <c r="L17" s="3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8" thickBot="1" x14ac:dyDescent="0.35">
      <c r="A18" s="6"/>
      <c r="B18" s="59" t="s">
        <v>24</v>
      </c>
      <c r="C18" s="59"/>
      <c r="D18" s="59"/>
      <c r="E18" s="7"/>
      <c r="F18" s="11">
        <f>SUM(F14:G16)</f>
        <v>60608.24</v>
      </c>
      <c r="G18" s="1"/>
      <c r="H18" s="1"/>
      <c r="I18" s="51"/>
      <c r="J18" s="34"/>
      <c r="K18" s="2"/>
      <c r="L18" s="35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6.5" x14ac:dyDescent="0.3">
      <c r="A19" s="2"/>
      <c r="B19" s="2"/>
      <c r="C19" s="2"/>
      <c r="D19" s="1"/>
      <c r="E19" s="4"/>
      <c r="F19" s="4"/>
      <c r="G19" s="1"/>
      <c r="H19" s="1"/>
      <c r="I19" s="1"/>
      <c r="J19" s="34"/>
      <c r="K19" s="2"/>
      <c r="L19" s="35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6.5" x14ac:dyDescent="0.3">
      <c r="A20" s="24"/>
      <c r="B20" s="70" t="s">
        <v>7</v>
      </c>
      <c r="C20" s="70"/>
      <c r="D20" s="24">
        <v>2022</v>
      </c>
      <c r="E20" s="25"/>
      <c r="F20" s="25" t="s">
        <v>18</v>
      </c>
      <c r="G20" s="24" t="s">
        <v>19</v>
      </c>
      <c r="H20" s="24" t="s">
        <v>20</v>
      </c>
      <c r="I20" s="1"/>
      <c r="J20" s="34"/>
      <c r="K20" s="2"/>
      <c r="L20" s="35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6.5" x14ac:dyDescent="0.3">
      <c r="A21" s="26">
        <v>1</v>
      </c>
      <c r="B21" s="27" t="s">
        <v>12</v>
      </c>
      <c r="C21" s="27"/>
      <c r="D21" s="27"/>
      <c r="E21" s="28"/>
      <c r="F21" s="28">
        <v>3314.03</v>
      </c>
      <c r="G21" s="28">
        <v>26203.97</v>
      </c>
      <c r="H21" s="28">
        <v>74681.38</v>
      </c>
      <c r="I21" s="1"/>
      <c r="J21" s="34"/>
      <c r="K21" s="2"/>
      <c r="L21" s="3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6.5" x14ac:dyDescent="0.3">
      <c r="A22" s="26">
        <v>2</v>
      </c>
      <c r="B22" s="27" t="s">
        <v>17</v>
      </c>
      <c r="C22" s="27"/>
      <c r="D22" s="27"/>
      <c r="E22" s="28"/>
      <c r="F22" s="28">
        <v>847.78</v>
      </c>
      <c r="G22" s="28">
        <v>5425.76</v>
      </c>
      <c r="H22" s="28">
        <v>15475.76</v>
      </c>
      <c r="I22" s="1"/>
      <c r="J22" s="34"/>
      <c r="K22" s="2"/>
      <c r="L22" s="35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6.5" x14ac:dyDescent="0.3">
      <c r="A23" s="26">
        <v>3</v>
      </c>
      <c r="B23" s="27" t="s">
        <v>13</v>
      </c>
      <c r="C23" s="27"/>
      <c r="D23" s="27"/>
      <c r="E23" s="28"/>
      <c r="F23" s="28"/>
      <c r="G23" s="29"/>
      <c r="H23" s="29"/>
      <c r="I23" s="1"/>
      <c r="J23" s="34"/>
      <c r="K23" s="2"/>
      <c r="L23" s="35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6.5" x14ac:dyDescent="0.3">
      <c r="A24" s="26"/>
      <c r="B24" s="27"/>
      <c r="C24" s="27" t="s">
        <v>21</v>
      </c>
      <c r="D24" s="27"/>
      <c r="E24" s="28"/>
      <c r="F24" s="28"/>
      <c r="G24" s="28">
        <v>10774.46</v>
      </c>
      <c r="H24" s="29"/>
      <c r="I24" s="1"/>
      <c r="J24" s="1"/>
      <c r="K24" s="2"/>
      <c r="L24" s="35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6.5" x14ac:dyDescent="0.3">
      <c r="A25" s="26"/>
      <c r="B25" s="27"/>
      <c r="C25" s="27" t="s">
        <v>22</v>
      </c>
      <c r="D25" s="27"/>
      <c r="E25" s="28"/>
      <c r="F25" s="28">
        <v>1233.1300000000001</v>
      </c>
      <c r="G25" s="28">
        <v>7244.63</v>
      </c>
      <c r="H25" s="29"/>
      <c r="I25" s="1"/>
      <c r="J25" s="1"/>
      <c r="K25" s="2"/>
      <c r="L25" s="35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6.5" x14ac:dyDescent="0.3">
      <c r="A26" s="26">
        <v>4</v>
      </c>
      <c r="B26" s="27" t="s">
        <v>14</v>
      </c>
      <c r="C26" s="27"/>
      <c r="D26" s="27"/>
      <c r="E26" s="28"/>
      <c r="F26" s="28"/>
      <c r="G26" s="29"/>
      <c r="H26" s="29"/>
      <c r="I26" s="1"/>
      <c r="J26" s="1"/>
      <c r="K26" s="2"/>
      <c r="L26" s="35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6.5" x14ac:dyDescent="0.3">
      <c r="A27" s="26"/>
      <c r="B27" s="27"/>
      <c r="C27" s="27" t="s">
        <v>15</v>
      </c>
      <c r="D27" s="27"/>
      <c r="E27" s="28"/>
      <c r="F27" s="71">
        <v>614.66999999999996</v>
      </c>
      <c r="G27" s="71">
        <v>7376.01</v>
      </c>
      <c r="H27" s="63" t="s">
        <v>26</v>
      </c>
      <c r="I27" s="1"/>
      <c r="J27" s="1"/>
      <c r="K27" s="2"/>
      <c r="L27" s="35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6.5" x14ac:dyDescent="0.3">
      <c r="A28" s="26"/>
      <c r="B28" s="27"/>
      <c r="C28" s="27" t="s">
        <v>16</v>
      </c>
      <c r="D28" s="27"/>
      <c r="E28" s="28"/>
      <c r="F28" s="71"/>
      <c r="G28" s="71"/>
      <c r="H28" s="63"/>
      <c r="I28" s="1"/>
      <c r="J28" s="1"/>
      <c r="K28" s="1"/>
      <c r="L28" s="3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7.25" thickBot="1" x14ac:dyDescent="0.35">
      <c r="A29" s="26"/>
      <c r="B29" s="27"/>
      <c r="C29" s="27"/>
      <c r="D29" s="27"/>
      <c r="E29" s="28"/>
      <c r="F29" s="28"/>
      <c r="G29" s="29"/>
      <c r="H29" s="29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8" thickBot="1" x14ac:dyDescent="0.35">
      <c r="A30" s="30"/>
      <c r="B30" s="62" t="s">
        <v>25</v>
      </c>
      <c r="C30" s="62"/>
      <c r="D30" s="62"/>
      <c r="E30" s="31"/>
      <c r="F30" s="32">
        <v>0</v>
      </c>
      <c r="G30" s="29"/>
      <c r="H30" s="29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7.25" thickBot="1" x14ac:dyDescent="0.35">
      <c r="A31" s="2"/>
      <c r="B31" s="1"/>
      <c r="C31" s="1"/>
      <c r="D31" s="1"/>
      <c r="E31" s="4"/>
      <c r="F31" s="4"/>
      <c r="G31" s="3"/>
      <c r="H31" s="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9.5" thickBot="1" x14ac:dyDescent="0.35">
      <c r="A32" s="8"/>
      <c r="B32" s="9" t="s">
        <v>27</v>
      </c>
      <c r="C32" s="9"/>
      <c r="D32" s="9"/>
      <c r="E32" s="10"/>
      <c r="F32" s="12">
        <f>SUM(F11,F18,F30)</f>
        <v>75097.64</v>
      </c>
      <c r="G32" s="3"/>
      <c r="H32" s="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8" thickTop="1" thickBot="1" x14ac:dyDescent="0.35">
      <c r="A33" s="2"/>
      <c r="B33" s="1"/>
      <c r="C33" s="1"/>
      <c r="D33" s="1"/>
      <c r="E33" s="4"/>
      <c r="F33" s="4"/>
      <c r="G33" s="3"/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6.5" customHeight="1" x14ac:dyDescent="0.3">
      <c r="A34" s="1"/>
      <c r="B34" s="64" t="s">
        <v>28</v>
      </c>
      <c r="C34" s="65"/>
      <c r="D34" s="65"/>
      <c r="E34" s="68" t="s">
        <v>40</v>
      </c>
      <c r="F34" s="72">
        <f>F32*1.25</f>
        <v>93872.05</v>
      </c>
      <c r="G34" s="73"/>
      <c r="H34" s="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9.5" customHeight="1" thickBot="1" x14ac:dyDescent="0.35">
      <c r="A35" s="1"/>
      <c r="B35" s="66"/>
      <c r="C35" s="67"/>
      <c r="D35" s="67"/>
      <c r="E35" s="69"/>
      <c r="F35" s="74"/>
      <c r="G35" s="75"/>
      <c r="H35" s="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6.5" x14ac:dyDescent="0.3">
      <c r="A36" s="1"/>
      <c r="B36" s="1"/>
      <c r="C36" s="1"/>
      <c r="D36" s="1"/>
      <c r="E36" s="4"/>
      <c r="F36" s="4"/>
      <c r="G36" s="3"/>
      <c r="H36" s="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6.5" x14ac:dyDescent="0.3">
      <c r="A37" s="1"/>
      <c r="B37" s="1"/>
      <c r="C37" s="1"/>
      <c r="D37" s="1"/>
      <c r="E37" s="4"/>
      <c r="F37" s="4"/>
      <c r="G37" s="3"/>
      <c r="H37" s="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6.5" x14ac:dyDescent="0.3">
      <c r="A38" s="1"/>
      <c r="B38" s="1"/>
      <c r="C38" s="1"/>
      <c r="D38" s="1"/>
      <c r="E38" s="4"/>
      <c r="F38" s="4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6.5" x14ac:dyDescent="0.3">
      <c r="A39" s="1"/>
      <c r="B39" s="1"/>
      <c r="C39" s="1"/>
      <c r="D39" s="1"/>
      <c r="E39" s="4"/>
      <c r="F39" s="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6.5" x14ac:dyDescent="0.3">
      <c r="A40" s="1"/>
      <c r="B40" s="1"/>
      <c r="C40" s="1"/>
      <c r="D40" s="1"/>
      <c r="E40" s="4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6.5" x14ac:dyDescent="0.3">
      <c r="A41" s="1"/>
      <c r="B41" s="1"/>
      <c r="C41" s="1"/>
      <c r="D41" s="1"/>
      <c r="E41" s="3"/>
      <c r="F41" s="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6.5" x14ac:dyDescent="0.3">
      <c r="A42" s="1"/>
      <c r="B42" s="1"/>
      <c r="C42" s="1"/>
      <c r="D42" s="1"/>
      <c r="E42" s="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6.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6.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6.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6.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6.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6.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6.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6.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6.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</sheetData>
  <mergeCells count="22">
    <mergeCell ref="B30:D30"/>
    <mergeCell ref="H27:H28"/>
    <mergeCell ref="B34:D35"/>
    <mergeCell ref="E34:E35"/>
    <mergeCell ref="B20:C20"/>
    <mergeCell ref="G27:G28"/>
    <mergeCell ref="F27:F28"/>
    <mergeCell ref="F34:G35"/>
    <mergeCell ref="P1:R1"/>
    <mergeCell ref="J1:L1"/>
    <mergeCell ref="G3:G11"/>
    <mergeCell ref="I13:I18"/>
    <mergeCell ref="A1:F1"/>
    <mergeCell ref="B2:C2"/>
    <mergeCell ref="B3:C3"/>
    <mergeCell ref="B15:C15"/>
    <mergeCell ref="B16:C16"/>
    <mergeCell ref="B11:D11"/>
    <mergeCell ref="B13:C13"/>
    <mergeCell ref="B8:C8"/>
    <mergeCell ref="B18:D18"/>
    <mergeCell ref="B9:C9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THOR</cp:lastModifiedBy>
  <dcterms:created xsi:type="dcterms:W3CDTF">2022-01-18T15:23:36Z</dcterms:created>
  <dcterms:modified xsi:type="dcterms:W3CDTF">2023-06-23T11:56:16Z</dcterms:modified>
</cp:coreProperties>
</file>