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Exclusiv Stainless\-- Fee Proposal\"/>
    </mc:Choice>
  </mc:AlternateContent>
  <xr:revisionPtr revIDLastSave="0" documentId="13_ncr:1_{31579A24-0712-4AB9-887A-278107110205}" xr6:coauthVersionLast="47" xr6:coauthVersionMax="47" xr10:uidLastSave="{00000000-0000-0000-0000-000000000000}"/>
  <bookViews>
    <workbookView xWindow="-120" yWindow="-120" windowWidth="29040" windowHeight="15840" xr2:uid="{30528A92-A7BF-49D7-BC56-E9E01AEC72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40" i="1"/>
  <c r="C38" i="1"/>
  <c r="E30" i="1"/>
  <c r="D30" i="1"/>
  <c r="C30" i="1"/>
  <c r="C31" i="1" s="1"/>
  <c r="D35" i="1" s="1"/>
  <c r="C35" i="1"/>
  <c r="C23" i="1"/>
  <c r="C11" i="1"/>
  <c r="E18" i="1"/>
  <c r="D18" i="1"/>
  <c r="C18" i="1"/>
  <c r="C19" i="1"/>
  <c r="D23" i="1" s="1"/>
  <c r="D6" i="1"/>
  <c r="C6" i="1"/>
  <c r="I12" i="1" l="1"/>
  <c r="I11" i="1"/>
  <c r="I6" i="1"/>
  <c r="I7" i="1"/>
  <c r="E39" i="1" l="1"/>
  <c r="E6" i="1"/>
  <c r="C7" i="1" s="1"/>
  <c r="D11" i="1" s="1"/>
  <c r="C41" i="1" s="1"/>
  <c r="E43" i="1" l="1"/>
  <c r="C52" i="1"/>
  <c r="C53" i="1" s="1"/>
  <c r="C44" i="1"/>
  <c r="D48" i="1" s="1"/>
</calcChain>
</file>

<file path=xl/sharedStrings.xml><?xml version="1.0" encoding="utf-8"?>
<sst xmlns="http://schemas.openxmlformats.org/spreadsheetml/2006/main" count="71" uniqueCount="47">
  <si>
    <t>White Studio Renders</t>
  </si>
  <si>
    <t>Lifestyle Renders</t>
  </si>
  <si>
    <t>Additional renders</t>
  </si>
  <si>
    <t>Main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</si>
  <si>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</si>
  <si>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</si>
  <si>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</si>
  <si>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</si>
  <si>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</si>
  <si>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</si>
  <si>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</si>
  <si>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</si>
  <si>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</si>
  <si>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</si>
  <si>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</si>
  <si>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Total:</t>
  </si>
  <si>
    <t>Total price per set:</t>
  </si>
  <si>
    <t>Studio White Renders</t>
  </si>
  <si>
    <t>Products to be modelled</t>
  </si>
  <si>
    <t>Lifestyle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</si>
  <si>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            (excl. discount)</t>
    </r>
  </si>
  <si>
    <t>Total Price:              (incl. discount)</t>
  </si>
  <si>
    <t>Only applicable on payment option 1</t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</si>
  <si>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</si>
  <si>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</si>
  <si>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</si>
  <si>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</si>
  <si>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</si>
  <si>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</si>
  <si>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</si>
  <si>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</si>
  <si>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Braai</t>
  </si>
  <si>
    <t>Fireplace</t>
  </si>
  <si>
    <t>Balustrades</t>
  </si>
  <si>
    <t>EXCLUSIV STAINLESS:</t>
  </si>
  <si>
    <t>BRAAIS</t>
  </si>
  <si>
    <t>No. Braai Sets</t>
  </si>
  <si>
    <t>Renders per set</t>
  </si>
  <si>
    <t>FIREPLACE</t>
  </si>
  <si>
    <t>\</t>
  </si>
  <si>
    <t>BALUSTRADES</t>
  </si>
  <si>
    <t>Per Products</t>
  </si>
  <si>
    <t>No. Balustrade Sets</t>
  </si>
  <si>
    <t>No. Fireplace Sets</t>
  </si>
  <si>
    <t>Total Renders:</t>
  </si>
  <si>
    <t>3x Instalments Invoiced over 3x Months:</t>
  </si>
  <si>
    <r>
      <rPr>
        <b/>
        <sz val="11"/>
        <color theme="1"/>
        <rFont val="Calibri"/>
        <family val="2"/>
        <scheme val="minor"/>
      </rPr>
      <t>R32 398.80</t>
    </r>
    <r>
      <rPr>
        <sz val="11"/>
        <color theme="1"/>
        <rFont val="Calibri"/>
        <family val="2"/>
        <scheme val="minor"/>
      </rPr>
      <t xml:space="preserve"> payable on renders handover.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</si>
</sst>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14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 applyAlignment="1">
      <alignment horizontal="center" vertical="center"/>
    </xf>
    <xf numFmtId="0" fontId="1" fillId="0" borderId="28" xfId="0" applyFont="1" applyBorder="1"/>
    <xf numFmtId="44" fontId="0" fillId="0" borderId="23" xfId="0" applyNumberFormat="1" applyBorder="1"/>
    <xf numFmtId="44" fontId="0" fillId="0" borderId="24" xfId="0" applyNumberFormat="1" applyBorder="1"/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0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1" xfId="0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/>
    </xf>
    <xf numFmtId="10" fontId="0" fillId="3" borderId="15" xfId="0" applyNumberFormat="1" applyFill="1" applyBorder="1"/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164" fontId="5" fillId="3" borderId="15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/>
    </xf>
    <xf numFmtId="164" fontId="5" fillId="2" borderId="26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64" fontId="4" fillId="2" borderId="42" xfId="0" applyNumberFormat="1" applyFont="1" applyFill="1" applyBorder="1" applyAlignment="1">
      <alignment horizontal="center" vertical="center" wrapText="1"/>
    </xf>
    <xf numFmtId="164" fontId="4" fillId="2" borderId="43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4" fontId="1" fillId="0" borderId="23" xfId="0" applyNumberFormat="1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0" fontId="0" fillId="3" borderId="8" xfId="0" applyNumberFormat="1" applyFill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K75"/>
  <sheetViews>
    <sheetView tabSelected="1" topLeftCell="A3" zoomScale="80" zoomScaleNormal="80" workbookViewId="0">
      <selection activeCell="H48" sqref="H48"/>
    </sheetView>
  </sheetViews>
  <sheetFormatPr defaultRowHeight="15" x14ac:dyDescent="0.25"/>
  <cols>
    <col min="1" max="1" width="10.140625" customWidth="1"/>
    <col min="2" max="2" width="23.140625" bestFit="1" customWidth="1"/>
    <col min="3" max="3" width="15" bestFit="1" customWidth="1"/>
    <col min="4" max="4" width="13.28515625" bestFit="1" customWidth="1"/>
    <col min="5" max="5" width="17.85546875" bestFit="1" customWidth="1"/>
    <col min="8" max="8" width="23.5703125" bestFit="1" customWidth="1"/>
    <col min="9" max="9" width="13.85546875" customWidth="1"/>
    <col min="10" max="10" width="13.85546875" bestFit="1" customWidth="1"/>
    <col min="11" max="11" width="42.85546875" customWidth="1"/>
  </cols>
  <sheetData>
    <row r="1" spans="1:11" ht="21.75" thickBot="1" x14ac:dyDescent="0.3">
      <c r="B1" s="100" t="s">
        <v>34</v>
      </c>
      <c r="C1" s="100"/>
      <c r="D1" s="100"/>
      <c r="E1" s="100"/>
      <c r="H1" s="98" t="s">
        <v>29</v>
      </c>
      <c r="I1" s="96" t="s">
        <v>11</v>
      </c>
      <c r="J1" s="94" t="s">
        <v>30</v>
      </c>
      <c r="K1" s="94" t="s">
        <v>14</v>
      </c>
    </row>
    <row r="2" spans="1:11" ht="18.75" customHeight="1" thickBot="1" x14ac:dyDescent="0.3">
      <c r="A2" s="67" t="s">
        <v>35</v>
      </c>
      <c r="B2" s="39"/>
      <c r="C2" s="40" t="s">
        <v>4</v>
      </c>
      <c r="D2" s="40" t="s">
        <v>3</v>
      </c>
      <c r="E2" s="15" t="s">
        <v>2</v>
      </c>
      <c r="H2" s="99"/>
      <c r="I2" s="97"/>
      <c r="J2" s="95"/>
      <c r="K2" s="95"/>
    </row>
    <row r="3" spans="1:11" x14ac:dyDescent="0.25">
      <c r="A3" s="68"/>
      <c r="B3" s="34" t="s">
        <v>41</v>
      </c>
      <c r="C3" s="5">
        <v>1</v>
      </c>
      <c r="D3" s="37"/>
      <c r="E3" s="38"/>
      <c r="H3" s="34" t="s">
        <v>5</v>
      </c>
      <c r="I3" s="35">
        <v>1575</v>
      </c>
      <c r="J3" s="36" t="s">
        <v>31</v>
      </c>
      <c r="K3" s="84" t="s">
        <v>7</v>
      </c>
    </row>
    <row r="4" spans="1:11" ht="15" customHeight="1" x14ac:dyDescent="0.25">
      <c r="A4" s="68"/>
      <c r="B4" s="10" t="s">
        <v>0</v>
      </c>
      <c r="C4" s="65" t="s">
        <v>39</v>
      </c>
      <c r="D4" s="18">
        <v>1</v>
      </c>
      <c r="E4" s="20">
        <v>2</v>
      </c>
      <c r="H4" s="10"/>
      <c r="I4" s="19">
        <v>1350</v>
      </c>
      <c r="J4" s="29" t="s">
        <v>32</v>
      </c>
      <c r="K4" s="85"/>
    </row>
    <row r="5" spans="1:11" ht="15" customHeight="1" x14ac:dyDescent="0.25">
      <c r="A5" s="68"/>
      <c r="B5" s="10" t="s">
        <v>1</v>
      </c>
      <c r="C5" s="66"/>
      <c r="D5" s="18">
        <v>1</v>
      </c>
      <c r="E5" s="20">
        <v>0</v>
      </c>
      <c r="H5" s="10"/>
      <c r="I5" s="19">
        <v>900</v>
      </c>
      <c r="J5" s="29" t="s">
        <v>33</v>
      </c>
      <c r="K5" s="86"/>
    </row>
    <row r="6" spans="1:11" ht="15" customHeight="1" thickBot="1" x14ac:dyDescent="0.3">
      <c r="A6" s="68"/>
      <c r="B6" s="21"/>
      <c r="C6" s="22">
        <f>C3*I3</f>
        <v>1575</v>
      </c>
      <c r="D6" s="22">
        <f>(I6*D4)+(I7*D5)</f>
        <v>2013</v>
      </c>
      <c r="E6" s="23">
        <f>(I11*E4)+(I12*E5)</f>
        <v>900</v>
      </c>
      <c r="H6" s="24" t="s">
        <v>6</v>
      </c>
      <c r="I6" s="30">
        <f>J6*671</f>
        <v>671</v>
      </c>
      <c r="J6" s="18">
        <v>1</v>
      </c>
      <c r="K6" s="49" t="s">
        <v>8</v>
      </c>
    </row>
    <row r="7" spans="1:11" ht="15" customHeight="1" x14ac:dyDescent="0.25">
      <c r="A7" s="68"/>
      <c r="B7" s="70" t="s">
        <v>16</v>
      </c>
      <c r="C7" s="72">
        <f>SUM(C6,D6,E6)</f>
        <v>4488</v>
      </c>
      <c r="D7" s="72"/>
      <c r="E7" s="73"/>
      <c r="H7" s="10" t="s">
        <v>9</v>
      </c>
      <c r="I7" s="19">
        <f>J7*671</f>
        <v>1342</v>
      </c>
      <c r="J7" s="18">
        <v>2</v>
      </c>
      <c r="K7" s="87"/>
    </row>
    <row r="8" spans="1:11" ht="15" customHeight="1" thickBot="1" x14ac:dyDescent="0.3">
      <c r="A8" s="68"/>
      <c r="B8" s="71"/>
      <c r="C8" s="74"/>
      <c r="D8" s="74"/>
      <c r="E8" s="75"/>
      <c r="H8" s="10"/>
      <c r="I8" s="7"/>
      <c r="J8" s="7"/>
      <c r="K8" s="50"/>
    </row>
    <row r="9" spans="1:11" ht="15" customHeight="1" x14ac:dyDescent="0.25">
      <c r="A9" s="68"/>
      <c r="B9" s="41"/>
      <c r="C9" s="76"/>
      <c r="D9" s="77"/>
      <c r="E9" s="78"/>
      <c r="H9" s="88" t="s">
        <v>10</v>
      </c>
      <c r="I9" s="90" t="s">
        <v>12</v>
      </c>
      <c r="J9" s="90" t="s">
        <v>30</v>
      </c>
      <c r="K9" s="92" t="s">
        <v>14</v>
      </c>
    </row>
    <row r="10" spans="1:11" ht="15.75" customHeight="1" thickBot="1" x14ac:dyDescent="0.3">
      <c r="A10" s="68"/>
      <c r="B10" s="25" t="s">
        <v>36</v>
      </c>
      <c r="C10" s="44" t="s">
        <v>37</v>
      </c>
      <c r="D10" s="79" t="s">
        <v>15</v>
      </c>
      <c r="E10" s="80"/>
      <c r="H10" s="89"/>
      <c r="I10" s="91"/>
      <c r="J10" s="91"/>
      <c r="K10" s="93"/>
    </row>
    <row r="11" spans="1:11" ht="30.75" customHeight="1" thickBot="1" x14ac:dyDescent="0.3">
      <c r="A11" s="69"/>
      <c r="B11" s="26">
        <v>8</v>
      </c>
      <c r="C11" s="42">
        <f>SUM(D4,D5,E4,E5)</f>
        <v>4</v>
      </c>
      <c r="D11" s="81">
        <f>C7*B11</f>
        <v>35904</v>
      </c>
      <c r="E11" s="82"/>
      <c r="H11" s="24" t="s">
        <v>6</v>
      </c>
      <c r="I11" s="30">
        <f>J11*450</f>
        <v>450</v>
      </c>
      <c r="J11" s="18">
        <v>1</v>
      </c>
      <c r="K11" s="49" t="s">
        <v>13</v>
      </c>
    </row>
    <row r="12" spans="1:11" ht="15.75" thickBot="1" x14ac:dyDescent="0.3">
      <c r="H12" s="31" t="s">
        <v>9</v>
      </c>
      <c r="I12" s="32">
        <f>J12*450</f>
        <v>900</v>
      </c>
      <c r="J12" s="33">
        <v>2</v>
      </c>
      <c r="K12" s="83"/>
    </row>
    <row r="13" spans="1:11" ht="15" customHeight="1" thickBot="1" x14ac:dyDescent="0.3">
      <c r="A13" s="2"/>
      <c r="B13" s="2"/>
      <c r="C13" s="2"/>
      <c r="D13" s="2"/>
      <c r="E13" s="2"/>
    </row>
    <row r="14" spans="1:11" ht="15.75" thickBot="1" x14ac:dyDescent="0.3">
      <c r="A14" s="67" t="s">
        <v>38</v>
      </c>
      <c r="B14" s="39"/>
      <c r="C14" s="40" t="s">
        <v>4</v>
      </c>
      <c r="D14" s="40" t="s">
        <v>3</v>
      </c>
      <c r="E14" s="15" t="s">
        <v>2</v>
      </c>
    </row>
    <row r="15" spans="1:11" x14ac:dyDescent="0.25">
      <c r="A15" s="68"/>
      <c r="B15" s="34" t="s">
        <v>41</v>
      </c>
      <c r="C15" s="5">
        <v>1</v>
      </c>
      <c r="D15" s="37"/>
      <c r="E15" s="38"/>
    </row>
    <row r="16" spans="1:11" x14ac:dyDescent="0.25">
      <c r="A16" s="68"/>
      <c r="B16" s="10" t="s">
        <v>0</v>
      </c>
      <c r="C16" s="65" t="s">
        <v>39</v>
      </c>
      <c r="D16" s="18">
        <v>1</v>
      </c>
      <c r="E16" s="20">
        <v>2</v>
      </c>
    </row>
    <row r="17" spans="1:5" x14ac:dyDescent="0.25">
      <c r="A17" s="68"/>
      <c r="B17" s="10" t="s">
        <v>1</v>
      </c>
      <c r="C17" s="66"/>
      <c r="D17" s="18">
        <v>1</v>
      </c>
      <c r="E17" s="20">
        <v>0</v>
      </c>
    </row>
    <row r="18" spans="1:5" ht="15" customHeight="1" thickBot="1" x14ac:dyDescent="0.3">
      <c r="A18" s="68"/>
      <c r="B18" s="21"/>
      <c r="C18" s="22">
        <f>C15*I4</f>
        <v>1350</v>
      </c>
      <c r="D18" s="22">
        <f>(I6*D16)+(I7*D17)</f>
        <v>2013</v>
      </c>
      <c r="E18" s="23">
        <f>(I11*E16)+(I12*E17)</f>
        <v>900</v>
      </c>
    </row>
    <row r="19" spans="1:5" ht="15" customHeight="1" x14ac:dyDescent="0.25">
      <c r="A19" s="68"/>
      <c r="B19" s="70" t="s">
        <v>16</v>
      </c>
      <c r="C19" s="72">
        <f>SUM(C18,D18,E18)</f>
        <v>4263</v>
      </c>
      <c r="D19" s="72"/>
      <c r="E19" s="73"/>
    </row>
    <row r="20" spans="1:5" ht="15.75" thickBot="1" x14ac:dyDescent="0.3">
      <c r="A20" s="68"/>
      <c r="B20" s="71"/>
      <c r="C20" s="74"/>
      <c r="D20" s="74"/>
      <c r="E20" s="75"/>
    </row>
    <row r="21" spans="1:5" ht="15" customHeight="1" x14ac:dyDescent="0.25">
      <c r="A21" s="68"/>
      <c r="B21" s="41"/>
      <c r="C21" s="76"/>
      <c r="D21" s="77"/>
      <c r="E21" s="78"/>
    </row>
    <row r="22" spans="1:5" ht="15.75" thickBot="1" x14ac:dyDescent="0.3">
      <c r="A22" s="68"/>
      <c r="B22" s="25" t="s">
        <v>43</v>
      </c>
      <c r="C22" s="44" t="s">
        <v>37</v>
      </c>
      <c r="D22" s="79" t="s">
        <v>15</v>
      </c>
      <c r="E22" s="80"/>
    </row>
    <row r="23" spans="1:5" ht="19.5" thickBot="1" x14ac:dyDescent="0.3">
      <c r="A23" s="69"/>
      <c r="B23" s="26">
        <v>8</v>
      </c>
      <c r="C23" s="42">
        <f>SUM(D4,D5,E4,E5)</f>
        <v>4</v>
      </c>
      <c r="D23" s="81">
        <f>C19*B23</f>
        <v>34104</v>
      </c>
      <c r="E23" s="82"/>
    </row>
    <row r="24" spans="1:5" x14ac:dyDescent="0.25">
      <c r="A24" s="2"/>
      <c r="B24" s="2"/>
      <c r="C24" s="2"/>
      <c r="D24" s="2"/>
      <c r="E24" s="2"/>
    </row>
    <row r="25" spans="1:5" ht="15.75" thickBot="1" x14ac:dyDescent="0.3">
      <c r="A25" s="2"/>
      <c r="B25" s="2"/>
      <c r="C25" s="2"/>
      <c r="D25" s="2"/>
      <c r="E25" s="2"/>
    </row>
    <row r="26" spans="1:5" ht="15.75" thickBot="1" x14ac:dyDescent="0.3">
      <c r="A26" s="67" t="s">
        <v>40</v>
      </c>
      <c r="B26" s="39"/>
      <c r="C26" s="40" t="s">
        <v>4</v>
      </c>
      <c r="D26" s="40" t="s">
        <v>3</v>
      </c>
      <c r="E26" s="15" t="s">
        <v>2</v>
      </c>
    </row>
    <row r="27" spans="1:5" x14ac:dyDescent="0.25">
      <c r="A27" s="68"/>
      <c r="B27" s="34" t="s">
        <v>41</v>
      </c>
      <c r="C27" s="5">
        <v>1</v>
      </c>
      <c r="D27" s="37"/>
      <c r="E27" s="38"/>
    </row>
    <row r="28" spans="1:5" x14ac:dyDescent="0.25">
      <c r="A28" s="68"/>
      <c r="B28" s="10" t="s">
        <v>0</v>
      </c>
      <c r="C28" s="65" t="s">
        <v>39</v>
      </c>
      <c r="D28" s="18">
        <v>1</v>
      </c>
      <c r="E28" s="20">
        <v>2</v>
      </c>
    </row>
    <row r="29" spans="1:5" x14ac:dyDescent="0.25">
      <c r="A29" s="68"/>
      <c r="B29" s="10" t="s">
        <v>1</v>
      </c>
      <c r="C29" s="66"/>
      <c r="D29" s="18">
        <v>1</v>
      </c>
      <c r="E29" s="20">
        <v>0</v>
      </c>
    </row>
    <row r="30" spans="1:5" ht="18.75" customHeight="1" thickBot="1" x14ac:dyDescent="0.3">
      <c r="A30" s="68"/>
      <c r="B30" s="21"/>
      <c r="C30" s="22">
        <f>C27*I5</f>
        <v>900</v>
      </c>
      <c r="D30" s="22">
        <f>(I6*D28)+(I7*D29)</f>
        <v>2013</v>
      </c>
      <c r="E30" s="23">
        <f>(I11*E28)+(I12*E29)</f>
        <v>900</v>
      </c>
    </row>
    <row r="31" spans="1:5" x14ac:dyDescent="0.25">
      <c r="A31" s="68"/>
      <c r="B31" s="70" t="s">
        <v>16</v>
      </c>
      <c r="C31" s="72">
        <f>SUM(C30,D30,E30)</f>
        <v>3813</v>
      </c>
      <c r="D31" s="72"/>
      <c r="E31" s="73"/>
    </row>
    <row r="32" spans="1:5" ht="15.75" thickBot="1" x14ac:dyDescent="0.3">
      <c r="A32" s="68"/>
      <c r="B32" s="71"/>
      <c r="C32" s="74"/>
      <c r="D32" s="74"/>
      <c r="E32" s="75"/>
    </row>
    <row r="33" spans="1:7" x14ac:dyDescent="0.25">
      <c r="A33" s="68"/>
      <c r="B33" s="41"/>
      <c r="C33" s="76"/>
      <c r="D33" s="77"/>
      <c r="E33" s="78"/>
    </row>
    <row r="34" spans="1:7" ht="15.75" thickBot="1" x14ac:dyDescent="0.3">
      <c r="A34" s="68"/>
      <c r="B34" s="25" t="s">
        <v>42</v>
      </c>
      <c r="C34" s="43" t="s">
        <v>37</v>
      </c>
      <c r="D34" s="79" t="s">
        <v>15</v>
      </c>
      <c r="E34" s="80"/>
    </row>
    <row r="35" spans="1:7" ht="19.5" thickBot="1" x14ac:dyDescent="0.3">
      <c r="A35" s="69"/>
      <c r="B35" s="26">
        <v>4</v>
      </c>
      <c r="C35" s="42">
        <f>SUM(D16,D17,E16,E17)</f>
        <v>4</v>
      </c>
      <c r="D35" s="81">
        <f>C31*B35</f>
        <v>15252</v>
      </c>
      <c r="E35" s="82"/>
    </row>
    <row r="36" spans="1:7" x14ac:dyDescent="0.25">
      <c r="A36" s="2"/>
      <c r="B36" s="2"/>
      <c r="C36" s="2"/>
      <c r="D36" s="2"/>
      <c r="E36" s="2"/>
    </row>
    <row r="37" spans="1:7" ht="15.75" thickBot="1" x14ac:dyDescent="0.3">
      <c r="A37" s="2"/>
      <c r="B37" s="2"/>
      <c r="C37" s="2"/>
      <c r="D37" s="2"/>
      <c r="E37" s="2"/>
    </row>
    <row r="38" spans="1:7" x14ac:dyDescent="0.25">
      <c r="A38" s="54" t="s">
        <v>27</v>
      </c>
      <c r="B38" s="8" t="s">
        <v>18</v>
      </c>
      <c r="C38" s="112">
        <f>SUM(B35,B23,B11)</f>
        <v>20</v>
      </c>
      <c r="D38" s="113"/>
      <c r="E38" s="9" t="s">
        <v>44</v>
      </c>
    </row>
    <row r="39" spans="1:7" x14ac:dyDescent="0.25">
      <c r="A39" s="55"/>
      <c r="B39" s="10" t="s">
        <v>17</v>
      </c>
      <c r="C39" s="47">
        <f>SUM(D28,E28)*B35+SUM(D16,E16)*B23+SUM(D4,E4)*B11</f>
        <v>60</v>
      </c>
      <c r="D39" s="48"/>
      <c r="E39" s="49">
        <f>C39+C40</f>
        <v>80</v>
      </c>
    </row>
    <row r="40" spans="1:7" ht="15.75" thickBot="1" x14ac:dyDescent="0.3">
      <c r="A40" s="55"/>
      <c r="B40" s="11" t="s">
        <v>19</v>
      </c>
      <c r="C40" s="47">
        <f>SUM(D29,E29)*B35+SUM(D17,E17)*B23+SUM(D5,E5)*B11</f>
        <v>20</v>
      </c>
      <c r="D40" s="48"/>
      <c r="E40" s="50"/>
    </row>
    <row r="41" spans="1:7" ht="18.75" customHeight="1" x14ac:dyDescent="0.25">
      <c r="A41" s="101"/>
      <c r="B41" s="103" t="s">
        <v>20</v>
      </c>
      <c r="C41" s="105">
        <f>SUM(D35+D23+D11)</f>
        <v>85260</v>
      </c>
      <c r="D41" s="106"/>
      <c r="E41" s="107"/>
    </row>
    <row r="42" spans="1:7" ht="15.75" thickBot="1" x14ac:dyDescent="0.3">
      <c r="A42" s="101"/>
      <c r="B42" s="104"/>
      <c r="C42" s="108"/>
      <c r="D42" s="109"/>
      <c r="E42" s="110"/>
    </row>
    <row r="43" spans="1:7" x14ac:dyDescent="0.25">
      <c r="A43" s="101"/>
      <c r="B43" s="27" t="s">
        <v>28</v>
      </c>
      <c r="C43" s="111">
        <v>0.05</v>
      </c>
      <c r="D43" s="111"/>
      <c r="E43" s="28">
        <f>C41*C43</f>
        <v>4263</v>
      </c>
      <c r="F43" s="51" t="s">
        <v>22</v>
      </c>
      <c r="G43" s="51"/>
    </row>
    <row r="44" spans="1:7" x14ac:dyDescent="0.25">
      <c r="A44" s="101"/>
      <c r="B44" s="52" t="s">
        <v>21</v>
      </c>
      <c r="C44" s="53">
        <f>C41-E43</f>
        <v>80997</v>
      </c>
      <c r="D44" s="53"/>
      <c r="E44" s="53"/>
      <c r="F44" s="51"/>
      <c r="G44" s="51"/>
    </row>
    <row r="45" spans="1:7" ht="15.75" thickBot="1" x14ac:dyDescent="0.3">
      <c r="A45" s="102"/>
      <c r="B45" s="52"/>
      <c r="C45" s="53"/>
      <c r="D45" s="53"/>
      <c r="E45" s="53"/>
      <c r="F45" s="51"/>
      <c r="G45" s="51"/>
    </row>
    <row r="46" spans="1:7" ht="18.75" x14ac:dyDescent="0.3">
      <c r="B46" s="4"/>
      <c r="C46" s="3"/>
      <c r="D46" s="3"/>
      <c r="E46" s="3"/>
    </row>
    <row r="47" spans="1:7" ht="15.75" thickBot="1" x14ac:dyDescent="0.3">
      <c r="A47" s="2"/>
      <c r="B47" s="1"/>
    </row>
    <row r="48" spans="1:7" ht="21" x14ac:dyDescent="0.25">
      <c r="A48" s="54" t="s">
        <v>26</v>
      </c>
      <c r="B48" s="12" t="s">
        <v>24</v>
      </c>
      <c r="C48" s="46">
        <v>0.6</v>
      </c>
      <c r="D48" s="57">
        <f>C44*C48</f>
        <v>48598.2</v>
      </c>
      <c r="E48" s="58"/>
    </row>
    <row r="49" spans="1:7" ht="15" customHeight="1" x14ac:dyDescent="0.25">
      <c r="A49" s="55"/>
      <c r="B49" s="10"/>
      <c r="C49" s="51" t="s">
        <v>46</v>
      </c>
      <c r="D49" s="51"/>
      <c r="E49" s="59"/>
    </row>
    <row r="50" spans="1:7" ht="15.75" thickBot="1" x14ac:dyDescent="0.3">
      <c r="A50" s="55"/>
      <c r="B50" s="6"/>
      <c r="C50" s="16"/>
      <c r="D50" s="16"/>
      <c r="E50" s="17"/>
    </row>
    <row r="51" spans="1:7" x14ac:dyDescent="0.25">
      <c r="A51" s="55"/>
      <c r="B51" s="12" t="s">
        <v>25</v>
      </c>
      <c r="C51" s="60" t="s">
        <v>45</v>
      </c>
      <c r="D51" s="60"/>
      <c r="E51" s="61"/>
    </row>
    <row r="52" spans="1:7" ht="15.75" thickBot="1" x14ac:dyDescent="0.3">
      <c r="A52" s="55"/>
      <c r="B52" s="10"/>
      <c r="C52" s="62">
        <f>C41</f>
        <v>85260</v>
      </c>
      <c r="D52" s="62"/>
      <c r="E52" s="14">
        <v>3</v>
      </c>
    </row>
    <row r="53" spans="1:7" ht="21.75" thickBot="1" x14ac:dyDescent="0.4">
      <c r="A53" s="56"/>
      <c r="B53" s="13"/>
      <c r="C53" s="63">
        <f>C52/E52</f>
        <v>28420</v>
      </c>
      <c r="D53" s="64"/>
      <c r="E53" s="45" t="s">
        <v>23</v>
      </c>
    </row>
    <row r="54" spans="1:7" x14ac:dyDescent="0.25">
      <c r="A54" s="2"/>
      <c r="B54" s="2"/>
      <c r="C54" s="2"/>
      <c r="D54" s="2"/>
      <c r="E54" s="2"/>
    </row>
    <row r="55" spans="1:7" x14ac:dyDescent="0.25">
      <c r="A55" s="2"/>
      <c r="B55" s="2"/>
      <c r="C55" s="2"/>
      <c r="D55" s="2"/>
      <c r="E55" s="2"/>
    </row>
    <row r="56" spans="1:7" ht="15" customHeight="1" x14ac:dyDescent="0.25">
      <c r="A56" s="2"/>
      <c r="B56" s="2"/>
      <c r="C56" s="2"/>
      <c r="D56" s="2"/>
      <c r="E56" s="2"/>
    </row>
    <row r="57" spans="1:7" ht="15" customHeight="1" x14ac:dyDescent="0.25">
      <c r="A57" s="2"/>
      <c r="B57" s="2"/>
      <c r="C57" s="2"/>
      <c r="D57" s="2"/>
      <c r="E57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ht="18.75" customHeight="1" x14ac:dyDescent="0.25">
      <c r="A63" s="2"/>
      <c r="B63" s="2"/>
      <c r="C63" s="2"/>
      <c r="D63" s="2"/>
      <c r="E63" s="2"/>
      <c r="F63" s="2"/>
      <c r="G63" s="2"/>
    </row>
    <row r="64" spans="1:7" ht="15" customHeight="1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ht="15" customHeight="1" x14ac:dyDescent="0.25">
      <c r="A66" s="2"/>
      <c r="B66" s="2"/>
      <c r="C66" s="2"/>
      <c r="D66" s="2"/>
      <c r="E66" s="2"/>
      <c r="F66" s="2"/>
      <c r="G66" s="2"/>
    </row>
    <row r="67" spans="1:7" ht="15" customHeight="1" x14ac:dyDescent="0.25">
      <c r="A67" s="2"/>
      <c r="B67" s="2"/>
      <c r="C67" s="2"/>
      <c r="D67" s="2"/>
      <c r="E67" s="2"/>
      <c r="F67" s="2"/>
      <c r="G67" s="2"/>
    </row>
    <row r="68" spans="1:7" ht="15" customHeight="1" x14ac:dyDescent="0.25">
      <c r="A68" s="2"/>
      <c r="B68" s="2"/>
      <c r="C68" s="2"/>
      <c r="D68" s="2"/>
      <c r="E68" s="2"/>
      <c r="F68" s="2"/>
      <c r="G68" s="2"/>
    </row>
    <row r="69" spans="1:7" ht="15" customHeight="1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</sheetData>
  <mergeCells count="50">
    <mergeCell ref="A38:A45"/>
    <mergeCell ref="B41:B42"/>
    <mergeCell ref="C41:E42"/>
    <mergeCell ref="C43:D43"/>
    <mergeCell ref="C38:D38"/>
    <mergeCell ref="K1:K2"/>
    <mergeCell ref="J1:J2"/>
    <mergeCell ref="I1:I2"/>
    <mergeCell ref="A2:A11"/>
    <mergeCell ref="C9:E9"/>
    <mergeCell ref="H1:H2"/>
    <mergeCell ref="B7:B8"/>
    <mergeCell ref="C7:E8"/>
    <mergeCell ref="B1:E1"/>
    <mergeCell ref="C16:C17"/>
    <mergeCell ref="K11:K12"/>
    <mergeCell ref="K3:K5"/>
    <mergeCell ref="K6:K8"/>
    <mergeCell ref="H9:H10"/>
    <mergeCell ref="I9:I10"/>
    <mergeCell ref="J9:J10"/>
    <mergeCell ref="K9:K10"/>
    <mergeCell ref="C4:C5"/>
    <mergeCell ref="A26:A35"/>
    <mergeCell ref="C28:C29"/>
    <mergeCell ref="B31:B32"/>
    <mergeCell ref="C31:E32"/>
    <mergeCell ref="C33:E33"/>
    <mergeCell ref="D34:E34"/>
    <mergeCell ref="D35:E35"/>
    <mergeCell ref="D11:E11"/>
    <mergeCell ref="D10:E10"/>
    <mergeCell ref="A14:A23"/>
    <mergeCell ref="B19:B20"/>
    <mergeCell ref="C19:E20"/>
    <mergeCell ref="C21:E21"/>
    <mergeCell ref="D22:E22"/>
    <mergeCell ref="D23:E23"/>
    <mergeCell ref="A48:A53"/>
    <mergeCell ref="D48:E48"/>
    <mergeCell ref="C49:E49"/>
    <mergeCell ref="C51:E51"/>
    <mergeCell ref="C52:D52"/>
    <mergeCell ref="C53:D53"/>
    <mergeCell ref="C39:D39"/>
    <mergeCell ref="C40:D40"/>
    <mergeCell ref="E39:E40"/>
    <mergeCell ref="F43:G45"/>
    <mergeCell ref="B44:B45"/>
    <mergeCell ref="C44:E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2023-02-07T12:15:39Z</dcterms:created>
  <dcterms:modified xsi:type="dcterms:W3CDTF">2023-02-09T09:25:15Z</dcterms:modified>
</cp:coreProperties>
</file>