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.    Projects\1.   Active\2022\22_11_Arc Project\001_Seyshells 01\- Quotes and Invoices\"/>
    </mc:Choice>
  </mc:AlternateContent>
  <xr:revisionPtr revIDLastSave="0" documentId="13_ncr:1_{433A37EE-C2F8-41C8-B263-B3B53702DE3F}" xr6:coauthVersionLast="47" xr6:coauthVersionMax="47" xr10:uidLastSave="{00000000-0000-0000-0000-000000000000}"/>
  <bookViews>
    <workbookView xWindow="-120" yWindow="-120" windowWidth="29040" windowHeight="15840" activeTab="1" xr2:uid="{260A762B-E942-4A40-AAE5-7E980C9B525F}"/>
  </bookViews>
  <sheets>
    <sheet name="Employees" sheetId="1" r:id="rId1"/>
    <sheet name="Project Fe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91" i="2" l="1"/>
  <c r="D79" i="2"/>
  <c r="D80" i="2" s="1"/>
  <c r="B88" i="2" s="1"/>
  <c r="C76" i="2"/>
  <c r="C69" i="2"/>
  <c r="D76" i="2"/>
  <c r="D68" i="2"/>
  <c r="D67" i="2"/>
  <c r="D66" i="2"/>
  <c r="D65" i="2"/>
  <c r="D64" i="2"/>
  <c r="D63" i="2"/>
  <c r="D62" i="2"/>
  <c r="D61" i="2"/>
  <c r="F56" i="2"/>
  <c r="G56" i="2" s="1"/>
  <c r="F55" i="2"/>
  <c r="G55" i="2" s="1"/>
  <c r="F54" i="2"/>
  <c r="G54" i="2" s="1"/>
  <c r="F53" i="2"/>
  <c r="G53" i="2" s="1"/>
  <c r="F52" i="2"/>
  <c r="G52" i="2" s="1"/>
  <c r="F51" i="2"/>
  <c r="G51" i="2" s="1"/>
  <c r="F50" i="2"/>
  <c r="G50" i="2" s="1"/>
  <c r="F47" i="2"/>
  <c r="G47" i="2" s="1"/>
  <c r="F46" i="2"/>
  <c r="G46" i="2" s="1"/>
  <c r="F45" i="2"/>
  <c r="G45" i="2" s="1"/>
  <c r="F44" i="2"/>
  <c r="G44" i="2" s="1"/>
  <c r="F43" i="2"/>
  <c r="G43" i="2" s="1"/>
  <c r="F42" i="2"/>
  <c r="G42" i="2" s="1"/>
  <c r="F41" i="2"/>
  <c r="G41" i="2" s="1"/>
  <c r="F40" i="2"/>
  <c r="G40" i="2" s="1"/>
  <c r="F39" i="2"/>
  <c r="G39" i="2" s="1"/>
  <c r="F38" i="2"/>
  <c r="G38" i="2" s="1"/>
  <c r="F37" i="2"/>
  <c r="G37" i="2" s="1"/>
  <c r="F36" i="2"/>
  <c r="G36" i="2" s="1"/>
  <c r="F35" i="2"/>
  <c r="G35" i="2" s="1"/>
  <c r="G57" i="2" l="1"/>
  <c r="B84" i="2" s="1"/>
  <c r="F57" i="2"/>
  <c r="D69" i="2"/>
  <c r="B87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 l="1"/>
  <c r="G22" i="2" s="1"/>
  <c r="F21" i="2"/>
  <c r="G21" i="2" s="1"/>
  <c r="F20" i="2"/>
  <c r="I14" i="1"/>
  <c r="K14" i="1" s="1"/>
  <c r="P14" i="1" s="1"/>
  <c r="S14" i="1" s="1"/>
  <c r="V14" i="1" s="1"/>
  <c r="N21" i="1" s="1"/>
  <c r="I13" i="1"/>
  <c r="K13" i="1" s="1"/>
  <c r="P13" i="1" s="1"/>
  <c r="S13" i="1" s="1"/>
  <c r="V13" i="1" s="1"/>
  <c r="F48" i="2" l="1"/>
  <c r="G20" i="2"/>
  <c r="G48" i="2" s="1"/>
  <c r="B83" i="2" s="1"/>
  <c r="B85" i="2" s="1"/>
  <c r="N17" i="1"/>
</calcChain>
</file>

<file path=xl/sharedStrings.xml><?xml version="1.0" encoding="utf-8"?>
<sst xmlns="http://schemas.openxmlformats.org/spreadsheetml/2006/main" count="166" uniqueCount="85">
  <si>
    <t>Position</t>
  </si>
  <si>
    <t>Name</t>
  </si>
  <si>
    <t>Gross Monthly Salary</t>
  </si>
  <si>
    <t>Director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</si>
  <si>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</si>
  <si>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</si>
  <si>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</si>
  <si>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</si>
  <si>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</si>
  <si>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</si>
  <si>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</si>
  <si>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</si>
  <si>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</si>
  <si>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</si>
  <si>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</si>
  <si>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Company Fees</t>
  </si>
  <si>
    <t>Per Day Rate + Business Fees</t>
  </si>
  <si>
    <t>Date</t>
  </si>
  <si>
    <t>Duration (hrs)</t>
  </si>
  <si>
    <t>Start Time</t>
  </si>
  <si>
    <t>End Time</t>
  </si>
  <si>
    <t>Hrly Rate</t>
  </si>
  <si>
    <t xml:space="preserve">Fees </t>
  </si>
  <si>
    <t>PM</t>
  </si>
  <si>
    <t>Master Bedroom and En-suite 3d Modelling</t>
  </si>
  <si>
    <t>AM</t>
  </si>
  <si>
    <t>Work Done</t>
  </si>
  <si>
    <t>D'Arros - Time Log</t>
  </si>
  <si>
    <t>Master Bedroom décor</t>
  </si>
  <si>
    <t>Progress meeting at Arc Project</t>
  </si>
  <si>
    <t>Master &amp; En-suite Bedroom décor</t>
  </si>
  <si>
    <t>Grotto texture and modelling</t>
  </si>
  <si>
    <t>Guest Bedroom Interior - Import and Textureing</t>
  </si>
  <si>
    <t>Grand Living Furniture, Guest bedroom BIC,</t>
  </si>
  <si>
    <t>General Landscape</t>
  </si>
  <si>
    <t>Texturing and drafter rendering.</t>
  </si>
  <si>
    <t>C.C.I - Pavilion Seat &amp; Pendant model adjustments</t>
  </si>
  <si>
    <t>All Draft renders delivered</t>
  </si>
  <si>
    <t>Grand Living and Pavilion Draft render</t>
  </si>
  <si>
    <t>Overview Draft Renders</t>
  </si>
  <si>
    <t>Guest Bedroom Dresser setup and Draft render</t>
  </si>
  <si>
    <t>Not Paid</t>
  </si>
  <si>
    <t>Guest Wardrobe Update and Draft render</t>
  </si>
  <si>
    <t>Updating Changes, Private room</t>
  </si>
  <si>
    <t>Render 01_Started</t>
  </si>
  <si>
    <t>Changes Updates</t>
  </si>
  <si>
    <t>Changes and updates</t>
  </si>
  <si>
    <t>Grotto Update and Draft render</t>
  </si>
  <si>
    <t xml:space="preserve">Private room Update </t>
  </si>
  <si>
    <t>Completed</t>
  </si>
  <si>
    <t xml:space="preserve">1. Private Room </t>
  </si>
  <si>
    <t>2. Grand Living</t>
  </si>
  <si>
    <t>3. Guest Bedroom</t>
  </si>
  <si>
    <t>4. Guest Bathroom</t>
  </si>
  <si>
    <t>5. Dining Space</t>
  </si>
  <si>
    <t>6. Pavilion</t>
  </si>
  <si>
    <t>7. Grotto</t>
  </si>
  <si>
    <t>8. Overview</t>
  </si>
  <si>
    <t xml:space="preserve">Animation Videos: </t>
  </si>
  <si>
    <t>Grand Living and Guest Bedroom</t>
  </si>
  <si>
    <t>Master Suite</t>
  </si>
  <si>
    <t>Sub Total</t>
  </si>
  <si>
    <t>Overview</t>
  </si>
  <si>
    <t>Editing:</t>
  </si>
  <si>
    <t>Rendering:</t>
  </si>
  <si>
    <t>$ per video</t>
  </si>
  <si>
    <t>Total</t>
  </si>
  <si>
    <t>$ per render</t>
  </si>
  <si>
    <t>#</t>
  </si>
  <si>
    <t>Animation editing</t>
  </si>
  <si>
    <t>PAID</t>
  </si>
  <si>
    <r>
      <t xml:space="preserve">TOTAL </t>
    </r>
    <r>
      <rPr>
        <sz val="16"/>
        <color theme="1"/>
        <rFont val="Century Gothic"/>
        <family val="2"/>
      </rPr>
      <t>at</t>
    </r>
    <r>
      <rPr>
        <b/>
        <sz val="16"/>
        <color theme="1"/>
        <rFont val="Century Gothic"/>
        <family val="2"/>
      </rPr>
      <t xml:space="preserve"> 2022/08/23</t>
    </r>
  </si>
  <si>
    <r>
      <t xml:space="preserve">TOTAL </t>
    </r>
    <r>
      <rPr>
        <sz val="16"/>
        <color theme="1"/>
        <rFont val="Century Gothic"/>
        <family val="2"/>
      </rPr>
      <t xml:space="preserve">at </t>
    </r>
    <r>
      <rPr>
        <b/>
        <sz val="16"/>
        <color theme="1"/>
        <rFont val="Century Gothic"/>
        <family val="2"/>
      </rPr>
      <t>2022/09/07</t>
    </r>
  </si>
  <si>
    <t>Spaces:</t>
  </si>
  <si>
    <t>High Resolution Renders:</t>
  </si>
  <si>
    <t>Total Fees at 2022/08/23</t>
  </si>
  <si>
    <t>Hourly work stopped</t>
  </si>
  <si>
    <t>Total Fees at 2022/09/07</t>
  </si>
  <si>
    <t>High Resolution Renders</t>
  </si>
  <si>
    <t>Animation Editing</t>
  </si>
  <si>
    <t>Total Rendering Fees:</t>
  </si>
  <si>
    <t>Rendering Fees from 2022-08-08 to 2022-09-14</t>
  </si>
  <si>
    <t>Discounted</t>
  </si>
  <si>
    <t>RenderFarm</t>
  </si>
  <si>
    <t>Invoiced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</si>
</sst>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#,##0.00"/>
    <numFmt numFmtId="165" formatCode="&quot;R&quot;#,##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sz val="12"/>
      <name val="Century Gothic"/>
      <family val="2"/>
    </font>
    <font>
      <sz val="14"/>
      <name val="Century Gothic"/>
      <family val="2"/>
    </font>
    <font>
      <b/>
      <sz val="14"/>
      <color theme="1"/>
      <name val="Century Gothic"/>
      <family val="2"/>
    </font>
    <font>
      <b/>
      <sz val="14"/>
      <name val="Century Gothic"/>
      <family val="2"/>
    </font>
    <font>
      <b/>
      <sz val="18"/>
      <color theme="1"/>
      <name val="Century Gothic"/>
      <family val="2"/>
    </font>
    <font>
      <sz val="18"/>
      <color theme="1"/>
      <name val="Century Gothic"/>
      <family val="2"/>
    </font>
    <font>
      <b/>
      <u/>
      <sz val="18"/>
      <color theme="1"/>
      <name val="Century Gothic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330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9" fontId="1" fillId="0" borderId="0" xfId="0" applyNumberFormat="1" applyFont="1" applyAlignment="1">
      <alignment horizontal="center" vertical="center"/>
    </xf>
    <xf numFmtId="0" fontId="1" fillId="0" borderId="12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vertical="top"/>
    </xf>
    <xf numFmtId="0" fontId="4" fillId="0" borderId="0" xfId="0" applyFont="1" applyAlignment="1">
      <alignment vertical="top"/>
    </xf>
    <xf numFmtId="0" fontId="1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0" fontId="1" fillId="0" borderId="9" xfId="0" applyFont="1" applyBorder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6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14" fontId="7" fillId="0" borderId="27" xfId="0" applyNumberFormat="1" applyFont="1" applyFill="1" applyBorder="1" applyAlignment="1">
      <alignment horizontal="center"/>
    </xf>
    <xf numFmtId="0" fontId="7" fillId="0" borderId="26" xfId="0" applyNumberFormat="1" applyFont="1" applyFill="1" applyBorder="1" applyAlignment="1">
      <alignment vertical="center"/>
    </xf>
    <xf numFmtId="0" fontId="7" fillId="0" borderId="26" xfId="0" applyNumberFormat="1" applyFont="1" applyFill="1" applyBorder="1" applyAlignment="1">
      <alignment horizontal="center" vertical="center"/>
    </xf>
    <xf numFmtId="0" fontId="7" fillId="0" borderId="26" xfId="0" applyNumberFormat="1" applyFont="1" applyFill="1" applyBorder="1" applyAlignment="1">
      <alignment horizontal="right"/>
    </xf>
    <xf numFmtId="0" fontId="7" fillId="0" borderId="41" xfId="0" applyFont="1" applyFill="1" applyBorder="1" applyAlignment="1">
      <alignment horizontal="center" vertical="center"/>
    </xf>
    <xf numFmtId="14" fontId="7" fillId="0" borderId="43" xfId="0" applyNumberFormat="1" applyFont="1" applyFill="1" applyBorder="1" applyAlignment="1">
      <alignment horizontal="center"/>
    </xf>
    <xf numFmtId="0" fontId="7" fillId="0" borderId="43" xfId="0" applyNumberFormat="1" applyFont="1" applyFill="1" applyBorder="1" applyAlignment="1">
      <alignment horizontal="right"/>
    </xf>
    <xf numFmtId="0" fontId="7" fillId="0" borderId="43" xfId="0" applyNumberFormat="1" applyFont="1" applyFill="1" applyBorder="1" applyAlignment="1">
      <alignment horizontal="center" vertical="center"/>
    </xf>
    <xf numFmtId="164" fontId="7" fillId="0" borderId="31" xfId="0" applyNumberFormat="1" applyFont="1" applyFill="1" applyBorder="1" applyAlignment="1">
      <alignment horizontal="center" vertical="center"/>
    </xf>
    <xf numFmtId="14" fontId="7" fillId="0" borderId="26" xfId="0" applyNumberFormat="1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14" fontId="7" fillId="0" borderId="47" xfId="0" applyNumberFormat="1" applyFont="1" applyFill="1" applyBorder="1" applyAlignment="1">
      <alignment horizontal="center"/>
    </xf>
    <xf numFmtId="0" fontId="7" fillId="0" borderId="12" xfId="0" applyNumberFormat="1" applyFont="1" applyFill="1" applyBorder="1" applyAlignment="1">
      <alignment horizontal="right"/>
    </xf>
    <xf numFmtId="0" fontId="7" fillId="0" borderId="12" xfId="0" applyNumberFormat="1" applyFont="1" applyFill="1" applyBorder="1" applyAlignment="1">
      <alignment horizontal="center" vertical="center"/>
    </xf>
    <xf numFmtId="164" fontId="7" fillId="0" borderId="31" xfId="0" applyNumberFormat="1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164" fontId="1" fillId="0" borderId="29" xfId="0" applyNumberFormat="1" applyFont="1" applyBorder="1" applyAlignment="1">
      <alignment vertical="center"/>
    </xf>
    <xf numFmtId="14" fontId="7" fillId="5" borderId="38" xfId="0" applyNumberFormat="1" applyFont="1" applyFill="1" applyBorder="1" applyAlignment="1">
      <alignment horizontal="center"/>
    </xf>
    <xf numFmtId="0" fontId="7" fillId="5" borderId="39" xfId="0" applyNumberFormat="1" applyFont="1" applyFill="1" applyBorder="1" applyAlignment="1">
      <alignment vertical="center"/>
    </xf>
    <xf numFmtId="0" fontId="7" fillId="5" borderId="39" xfId="0" applyNumberFormat="1" applyFont="1" applyFill="1" applyBorder="1" applyAlignment="1">
      <alignment horizontal="center" vertical="center"/>
    </xf>
    <xf numFmtId="14" fontId="7" fillId="5" borderId="28" xfId="0" applyNumberFormat="1" applyFont="1" applyFill="1" applyBorder="1" applyAlignment="1">
      <alignment horizontal="center"/>
    </xf>
    <xf numFmtId="0" fontId="7" fillId="5" borderId="25" xfId="0" applyNumberFormat="1" applyFont="1" applyFill="1" applyBorder="1" applyAlignment="1">
      <alignment horizontal="right"/>
    </xf>
    <xf numFmtId="0" fontId="7" fillId="5" borderId="25" xfId="0" applyNumberFormat="1" applyFont="1" applyFill="1" applyBorder="1" applyAlignment="1">
      <alignment horizontal="center" vertical="center"/>
    </xf>
    <xf numFmtId="14" fontId="7" fillId="5" borderId="47" xfId="0" applyNumberFormat="1" applyFont="1" applyFill="1" applyBorder="1" applyAlignment="1">
      <alignment horizontal="center"/>
    </xf>
    <xf numFmtId="0" fontId="7" fillId="5" borderId="12" xfId="0" applyNumberFormat="1" applyFont="1" applyFill="1" applyBorder="1" applyAlignment="1">
      <alignment horizontal="right"/>
    </xf>
    <xf numFmtId="0" fontId="7" fillId="5" borderId="12" xfId="0" applyNumberFormat="1" applyFont="1" applyFill="1" applyBorder="1" applyAlignment="1">
      <alignment horizontal="center" vertical="center"/>
    </xf>
    <xf numFmtId="14" fontId="7" fillId="5" borderId="26" xfId="0" applyNumberFormat="1" applyFont="1" applyFill="1" applyBorder="1" applyAlignment="1">
      <alignment horizontal="center" vertical="center"/>
    </xf>
    <xf numFmtId="0" fontId="7" fillId="5" borderId="26" xfId="0" applyNumberFormat="1" applyFont="1" applyFill="1" applyBorder="1" applyAlignment="1">
      <alignment horizontal="right"/>
    </xf>
    <xf numFmtId="0" fontId="7" fillId="5" borderId="26" xfId="0" applyNumberFormat="1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164" fontId="7" fillId="0" borderId="31" xfId="0" applyNumberFormat="1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" fillId="0" borderId="0" xfId="0" applyFont="1" applyFill="1"/>
    <xf numFmtId="0" fontId="1" fillId="7" borderId="46" xfId="0" applyFont="1" applyFill="1" applyBorder="1"/>
    <xf numFmtId="0" fontId="8" fillId="6" borderId="1" xfId="0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 wrapText="1"/>
    </xf>
    <xf numFmtId="164" fontId="8" fillId="7" borderId="1" xfId="0" applyNumberFormat="1" applyFont="1" applyFill="1" applyBorder="1"/>
    <xf numFmtId="0" fontId="8" fillId="5" borderId="31" xfId="0" applyFont="1" applyFill="1" applyBorder="1" applyAlignment="1">
      <alignment horizontal="center" vertical="center"/>
    </xf>
    <xf numFmtId="14" fontId="9" fillId="5" borderId="31" xfId="0" applyNumberFormat="1" applyFont="1" applyFill="1" applyBorder="1" applyAlignment="1">
      <alignment horizontal="center" vertical="center"/>
    </xf>
    <xf numFmtId="0" fontId="5" fillId="5" borderId="31" xfId="0" applyFont="1" applyFill="1" applyBorder="1" applyAlignment="1">
      <alignment horizontal="left" vertical="center"/>
    </xf>
    <xf numFmtId="0" fontId="5" fillId="5" borderId="31" xfId="0" applyFont="1" applyFill="1" applyBorder="1" applyAlignment="1">
      <alignment horizontal="center"/>
    </xf>
    <xf numFmtId="0" fontId="1" fillId="5" borderId="31" xfId="0" applyFont="1" applyFill="1" applyBorder="1" applyAlignment="1">
      <alignment horizontal="center"/>
    </xf>
    <xf numFmtId="0" fontId="5" fillId="5" borderId="31" xfId="0" applyFont="1" applyFill="1" applyBorder="1" applyAlignment="1">
      <alignment horizontal="left" vertical="top"/>
    </xf>
    <xf numFmtId="0" fontId="5" fillId="5" borderId="31" xfId="0" applyFont="1" applyFill="1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/>
    </xf>
    <xf numFmtId="0" fontId="1" fillId="8" borderId="0" xfId="0" applyFont="1" applyFill="1"/>
    <xf numFmtId="0" fontId="11" fillId="0" borderId="0" xfId="0" applyFont="1"/>
    <xf numFmtId="0" fontId="11" fillId="5" borderId="31" xfId="0" applyFont="1" applyFill="1" applyBorder="1" applyAlignment="1">
      <alignment horizontal="right" vertical="center"/>
    </xf>
    <xf numFmtId="0" fontId="6" fillId="8" borderId="0" xfId="0" applyFont="1" applyFill="1" applyBorder="1" applyAlignment="1"/>
    <xf numFmtId="14" fontId="7" fillId="8" borderId="0" xfId="0" applyNumberFormat="1" applyFont="1" applyFill="1" applyBorder="1" applyAlignment="1">
      <alignment horizontal="center" vertical="center"/>
    </xf>
    <xf numFmtId="0" fontId="7" fillId="8" borderId="0" xfId="0" applyNumberFormat="1" applyFont="1" applyFill="1" applyBorder="1" applyAlignment="1">
      <alignment horizontal="right"/>
    </xf>
    <xf numFmtId="0" fontId="7" fillId="8" borderId="0" xfId="0" applyNumberFormat="1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center" vertical="center"/>
    </xf>
    <xf numFmtId="164" fontId="7" fillId="8" borderId="0" xfId="0" applyNumberFormat="1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6" fillId="8" borderId="0" xfId="0" applyFont="1" applyFill="1" applyBorder="1" applyAlignment="1">
      <alignment vertical="center"/>
    </xf>
    <xf numFmtId="0" fontId="14" fillId="0" borderId="0" xfId="0" applyFont="1" applyFill="1"/>
    <xf numFmtId="0" fontId="13" fillId="0" borderId="0" xfId="0" applyFont="1" applyFill="1"/>
    <xf numFmtId="0" fontId="1" fillId="0" borderId="0" xfId="0" applyFont="1" applyAlignment="1">
      <alignment horizontal="center" vertical="center"/>
    </xf>
    <xf numFmtId="0" fontId="11" fillId="9" borderId="0" xfId="0" applyFont="1" applyFill="1"/>
    <xf numFmtId="0" fontId="3" fillId="9" borderId="0" xfId="0" applyFont="1" applyFill="1"/>
    <xf numFmtId="164" fontId="5" fillId="4" borderId="7" xfId="0" applyNumberFormat="1" applyFont="1" applyFill="1" applyBorder="1" applyAlignment="1">
      <alignment horizontal="center"/>
    </xf>
    <xf numFmtId="164" fontId="5" fillId="4" borderId="8" xfId="0" applyNumberFormat="1" applyFont="1" applyFill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" fillId="0" borderId="19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64" fontId="1" fillId="0" borderId="18" xfId="0" applyNumberFormat="1" applyFont="1" applyBorder="1" applyAlignment="1">
      <alignment horizontal="center"/>
    </xf>
    <xf numFmtId="0" fontId="8" fillId="6" borderId="1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46" xfId="0" applyFont="1" applyFill="1" applyBorder="1" applyAlignment="1">
      <alignment horizontal="center" vertical="center"/>
    </xf>
    <xf numFmtId="164" fontId="4" fillId="6" borderId="17" xfId="0" applyNumberFormat="1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164" fontId="7" fillId="5" borderId="12" xfId="0" applyNumberFormat="1" applyFont="1" applyFill="1" applyBorder="1" applyAlignment="1">
      <alignment horizontal="center" vertical="center"/>
    </xf>
    <xf numFmtId="164" fontId="7" fillId="5" borderId="14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164" fontId="7" fillId="5" borderId="25" xfId="0" applyNumberFormat="1" applyFont="1" applyFill="1" applyBorder="1" applyAlignment="1">
      <alignment horizontal="center" vertical="center"/>
    </xf>
    <xf numFmtId="164" fontId="7" fillId="5" borderId="32" xfId="0" applyNumberFormat="1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164" fontId="7" fillId="0" borderId="26" xfId="0" applyNumberFormat="1" applyFont="1" applyFill="1" applyBorder="1" applyAlignment="1">
      <alignment horizontal="center" vertical="center"/>
    </xf>
    <xf numFmtId="164" fontId="7" fillId="0" borderId="33" xfId="0" applyNumberFormat="1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164" fontId="7" fillId="0" borderId="48" xfId="0" applyNumberFormat="1" applyFont="1" applyFill="1" applyBorder="1" applyAlignment="1">
      <alignment horizontal="center" vertical="center"/>
    </xf>
    <xf numFmtId="164" fontId="7" fillId="0" borderId="35" xfId="0" applyNumberFormat="1" applyFont="1" applyFill="1" applyBorder="1" applyAlignment="1">
      <alignment horizontal="center" vertical="center"/>
    </xf>
    <xf numFmtId="164" fontId="7" fillId="0" borderId="43" xfId="0" applyNumberFormat="1" applyFont="1" applyFill="1" applyBorder="1" applyAlignment="1">
      <alignment horizontal="center" vertical="center"/>
    </xf>
    <xf numFmtId="164" fontId="7" fillId="0" borderId="44" xfId="0" applyNumberFormat="1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164" fontId="7" fillId="5" borderId="33" xfId="0" applyNumberFormat="1" applyFont="1" applyFill="1" applyBorder="1" applyAlignment="1">
      <alignment horizontal="center" vertical="center"/>
    </xf>
    <xf numFmtId="0" fontId="7" fillId="5" borderId="45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164" fontId="7" fillId="0" borderId="12" xfId="0" applyNumberFormat="1" applyFont="1" applyFill="1" applyBorder="1" applyAlignment="1">
      <alignment horizontal="center" vertical="center"/>
    </xf>
    <xf numFmtId="164" fontId="7" fillId="0" borderId="14" xfId="0" applyNumberFormat="1" applyFont="1" applyFill="1" applyBorder="1" applyAlignment="1">
      <alignment horizontal="center" vertical="center"/>
    </xf>
    <xf numFmtId="164" fontId="7" fillId="0" borderId="34" xfId="0" applyNumberFormat="1" applyFont="1" applyFill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164" fontId="7" fillId="0" borderId="31" xfId="0" applyNumberFormat="1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164" fontId="7" fillId="5" borderId="39" xfId="0" applyNumberFormat="1" applyFont="1" applyFill="1" applyBorder="1" applyAlignment="1">
      <alignment horizontal="center" vertical="center"/>
    </xf>
    <xf numFmtId="164" fontId="7" fillId="5" borderId="40" xfId="0" applyNumberFormat="1" applyFont="1" applyFill="1" applyBorder="1" applyAlignment="1">
      <alignment horizontal="center" vertical="center"/>
    </xf>
    <xf numFmtId="164" fontId="11" fillId="5" borderId="31" xfId="0" applyNumberFormat="1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/>
    </xf>
    <xf numFmtId="0" fontId="12" fillId="6" borderId="24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164" fontId="11" fillId="5" borderId="31" xfId="0" applyNumberFormat="1" applyFont="1" applyFill="1" applyBorder="1" applyAlignment="1">
      <alignment horizontal="center"/>
    </xf>
    <xf numFmtId="0" fontId="11" fillId="5" borderId="31" xfId="0" applyFont="1" applyFill="1" applyBorder="1" applyAlignment="1">
      <alignment horizontal="center"/>
    </xf>
    <xf numFmtId="0" fontId="11" fillId="0" borderId="18" xfId="0" applyFont="1" applyBorder="1" applyAlignment="1">
      <alignment horizontal="center" vertical="center"/>
    </xf>
    <xf numFmtId="0" fontId="2" fillId="6" borderId="46" xfId="0" applyFont="1" applyFill="1" applyBorder="1" applyAlignment="1">
      <alignment horizontal="center" vertical="center"/>
    </xf>
    <xf numFmtId="0" fontId="10" fillId="6" borderId="10" xfId="0" applyFont="1" applyFill="1" applyBorder="1"/>
    <xf numFmtId="0" fontId="2" fillId="6" borderId="15" xfId="0" applyFont="1" applyFill="1" applyBorder="1" applyAlignment="1">
      <alignment horizontal="center" vertical="center"/>
    </xf>
    <xf numFmtId="164" fontId="12" fillId="6" borderId="10" xfId="0" applyNumberFormat="1" applyFont="1" applyFill="1" applyBorder="1" applyAlignment="1">
      <alignment horizontal="center" vertical="center"/>
    </xf>
    <xf numFmtId="0" fontId="1" fillId="0" borderId="54" xfId="0" applyFont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164" fontId="1" fillId="0" borderId="32" xfId="0" applyNumberFormat="1" applyFont="1" applyBorder="1" applyAlignment="1">
      <alignment horizontal="center"/>
    </xf>
    <xf numFmtId="0" fontId="1" fillId="0" borderId="55" xfId="0" applyFont="1" applyBorder="1" applyAlignment="1">
      <alignment horizontal="center" vertical="center"/>
    </xf>
    <xf numFmtId="164" fontId="1" fillId="0" borderId="43" xfId="0" applyNumberFormat="1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164" fontId="1" fillId="0" borderId="44" xfId="0" applyNumberFormat="1" applyFont="1" applyBorder="1" applyAlignment="1">
      <alignment horizontal="center"/>
    </xf>
    <xf numFmtId="164" fontId="1" fillId="0" borderId="43" xfId="0" applyNumberFormat="1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164" fontId="1" fillId="0" borderId="57" xfId="0" applyNumberFormat="1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164" fontId="1" fillId="0" borderId="58" xfId="0" applyNumberFormat="1" applyFont="1" applyBorder="1" applyAlignment="1">
      <alignment horizontal="center"/>
    </xf>
    <xf numFmtId="0" fontId="1" fillId="0" borderId="5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164" fontId="1" fillId="0" borderId="44" xfId="0" applyNumberFormat="1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164" fontId="1" fillId="0" borderId="58" xfId="0" applyNumberFormat="1" applyFont="1" applyBorder="1" applyAlignment="1">
      <alignment horizontal="center" vertical="center"/>
    </xf>
    <xf numFmtId="0" fontId="11" fillId="0" borderId="59" xfId="0" applyFont="1" applyBorder="1"/>
    <xf numFmtId="164" fontId="10" fillId="0" borderId="60" xfId="0" applyNumberFormat="1" applyFont="1" applyBorder="1" applyAlignment="1">
      <alignment horizontal="center"/>
    </xf>
    <xf numFmtId="164" fontId="10" fillId="0" borderId="61" xfId="0" applyNumberFormat="1" applyFont="1" applyBorder="1" applyAlignment="1">
      <alignment horizontal="center"/>
    </xf>
    <xf numFmtId="0" fontId="11" fillId="0" borderId="62" xfId="0" applyFont="1" applyBorder="1"/>
    <xf numFmtId="164" fontId="10" fillId="0" borderId="26" xfId="0" applyNumberFormat="1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1" fillId="0" borderId="63" xfId="0" applyFont="1" applyBorder="1"/>
    <xf numFmtId="164" fontId="11" fillId="0" borderId="39" xfId="0" applyNumberFormat="1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9" borderId="62" xfId="0" applyFont="1" applyFill="1" applyBorder="1"/>
    <xf numFmtId="164" fontId="11" fillId="9" borderId="26" xfId="0" applyNumberFormat="1" applyFont="1" applyFill="1" applyBorder="1" applyAlignment="1">
      <alignment horizontal="center" vertical="center"/>
    </xf>
    <xf numFmtId="0" fontId="11" fillId="9" borderId="26" xfId="0" applyFont="1" applyFill="1" applyBorder="1" applyAlignment="1">
      <alignment horizontal="center" vertical="center"/>
    </xf>
    <xf numFmtId="0" fontId="11" fillId="9" borderId="3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232344</xdr:colOff>
      <xdr:row>2</xdr:row>
      <xdr:rowOff>110226</xdr:rowOff>
    </xdr:from>
    <xdr:to>
      <xdr:col>7</xdr:col>
      <xdr:colOff>435430</xdr:colOff>
      <xdr:row>14</xdr:row>
      <xdr:rowOff>171277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7630" y="586476"/>
          <a:ext cx="4135550" cy="26736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topLeftCell="B1" workbookViewId="0">
      <selection activeCell="N17" sqref="N17:O17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113"/>
      <c r="B1" s="114"/>
      <c r="C1" s="114"/>
      <c r="D1" s="114"/>
      <c r="E1" s="115"/>
    </row>
    <row r="2" spans="1:22" x14ac:dyDescent="0.3">
      <c r="A2" s="116"/>
      <c r="B2" s="117"/>
      <c r="C2" s="117"/>
      <c r="D2" s="117"/>
      <c r="E2" s="118"/>
    </row>
    <row r="3" spans="1:22" x14ac:dyDescent="0.3">
      <c r="A3" s="116"/>
      <c r="B3" s="117"/>
      <c r="C3" s="117"/>
      <c r="D3" s="117"/>
      <c r="E3" s="118"/>
    </row>
    <row r="4" spans="1:22" x14ac:dyDescent="0.3">
      <c r="A4" s="116"/>
      <c r="B4" s="117"/>
      <c r="C4" s="117"/>
      <c r="D4" s="117"/>
      <c r="E4" s="118"/>
    </row>
    <row r="5" spans="1:22" x14ac:dyDescent="0.3">
      <c r="A5" s="116"/>
      <c r="B5" s="117"/>
      <c r="C5" s="117"/>
      <c r="D5" s="117"/>
      <c r="E5" s="118"/>
    </row>
    <row r="6" spans="1:22" x14ac:dyDescent="0.3">
      <c r="A6" s="116"/>
      <c r="B6" s="117"/>
      <c r="C6" s="117"/>
      <c r="D6" s="117"/>
      <c r="E6" s="118"/>
    </row>
    <row r="7" spans="1:22" x14ac:dyDescent="0.3">
      <c r="A7" s="116"/>
      <c r="B7" s="117"/>
      <c r="C7" s="117"/>
      <c r="D7" s="117"/>
      <c r="E7" s="118"/>
    </row>
    <row r="8" spans="1:22" x14ac:dyDescent="0.3">
      <c r="A8" s="116"/>
      <c r="B8" s="117"/>
      <c r="C8" s="117"/>
      <c r="D8" s="117"/>
      <c r="E8" s="118"/>
    </row>
    <row r="9" spans="1:22" x14ac:dyDescent="0.3">
      <c r="A9" s="116"/>
      <c r="B9" s="117"/>
      <c r="C9" s="117"/>
      <c r="D9" s="117"/>
      <c r="E9" s="118"/>
    </row>
    <row r="10" spans="1:22" ht="18" thickBot="1" x14ac:dyDescent="0.35">
      <c r="A10" s="119"/>
      <c r="B10" s="120"/>
      <c r="C10" s="120"/>
      <c r="D10" s="120"/>
      <c r="E10" s="121"/>
    </row>
    <row r="11" spans="1:22" ht="21" thickBot="1" x14ac:dyDescent="0.35">
      <c r="A11" s="132" t="s">
        <v>7</v>
      </c>
      <c r="B11" s="127"/>
      <c r="C11" s="127"/>
      <c r="D11" s="127"/>
      <c r="E11" s="128"/>
      <c r="M11" s="11"/>
      <c r="N11" s="126" t="s">
        <v>8</v>
      </c>
      <c r="O11" s="127"/>
      <c r="P11" s="127"/>
      <c r="Q11" s="127"/>
      <c r="R11" s="128"/>
    </row>
    <row r="12" spans="1:22" ht="18.75" customHeight="1" thickBot="1" x14ac:dyDescent="0.35">
      <c r="A12" s="4"/>
      <c r="B12" s="122" t="s">
        <v>1</v>
      </c>
      <c r="C12" s="123"/>
      <c r="D12" s="10" t="s">
        <v>0</v>
      </c>
      <c r="E12" s="133" t="s">
        <v>2</v>
      </c>
      <c r="F12" s="134"/>
      <c r="G12" s="135"/>
      <c r="H12" s="130" t="s">
        <v>11</v>
      </c>
      <c r="I12" s="131"/>
      <c r="J12" s="8"/>
      <c r="K12" s="9" t="s">
        <v>4</v>
      </c>
      <c r="N12" s="129" t="s">
        <v>9</v>
      </c>
      <c r="O12" s="105"/>
      <c r="P12" s="12" t="s">
        <v>12</v>
      </c>
      <c r="Q12" s="105" t="s">
        <v>10</v>
      </c>
      <c r="R12" s="105"/>
      <c r="S12" s="12" t="s">
        <v>13</v>
      </c>
      <c r="T12" s="105" t="s">
        <v>15</v>
      </c>
      <c r="U12" s="105"/>
      <c r="V12" s="13" t="s">
        <v>14</v>
      </c>
    </row>
    <row r="13" spans="1:22" ht="18" thickBot="1" x14ac:dyDescent="0.35">
      <c r="A13" s="5">
        <v>1</v>
      </c>
      <c r="B13" s="136" t="s">
        <v>5</v>
      </c>
      <c r="C13" s="136"/>
      <c r="D13" s="1" t="s">
        <v>3</v>
      </c>
      <c r="E13" s="6"/>
      <c r="F13" s="137">
        <v>40870</v>
      </c>
      <c r="G13" s="137"/>
      <c r="H13" s="7">
        <v>0.15</v>
      </c>
      <c r="I13" s="6">
        <f>F13*H13</f>
        <v>6130.5</v>
      </c>
      <c r="K13" s="6">
        <f>F13+I13</f>
        <v>47000.5</v>
      </c>
      <c r="M13" s="6"/>
      <c r="N13" s="106">
        <v>21</v>
      </c>
      <c r="O13" s="107"/>
      <c r="P13" s="14">
        <f>K13/N13</f>
        <v>2238.1190476190477</v>
      </c>
      <c r="Q13" s="107">
        <v>8</v>
      </c>
      <c r="R13" s="107"/>
      <c r="S13" s="14">
        <f>P13/Q13</f>
        <v>279.76488095238096</v>
      </c>
      <c r="T13" s="107">
        <v>2.4</v>
      </c>
      <c r="U13" s="108"/>
      <c r="V13" s="15">
        <f>S13*T13</f>
        <v>671.43571428571431</v>
      </c>
    </row>
    <row r="14" spans="1:22" ht="18" thickBot="1" x14ac:dyDescent="0.35">
      <c r="A14" s="5">
        <v>2</v>
      </c>
      <c r="B14" s="124" t="s">
        <v>6</v>
      </c>
      <c r="C14" s="124"/>
      <c r="D14" s="1" t="s">
        <v>3</v>
      </c>
      <c r="F14" s="125">
        <v>38000</v>
      </c>
      <c r="G14" s="125"/>
      <c r="H14" s="7">
        <v>0.15</v>
      </c>
      <c r="I14" s="6">
        <f>F14*H14</f>
        <v>5700</v>
      </c>
      <c r="K14" s="6">
        <f>F14+I14</f>
        <v>43700</v>
      </c>
      <c r="N14" s="109">
        <v>21</v>
      </c>
      <c r="O14" s="110"/>
      <c r="P14" s="14">
        <f>K14/N14</f>
        <v>2080.9523809523807</v>
      </c>
      <c r="Q14" s="111">
        <v>8</v>
      </c>
      <c r="R14" s="110"/>
      <c r="S14" s="14">
        <f>P14/Q14</f>
        <v>260.11904761904759</v>
      </c>
      <c r="T14" s="111">
        <v>2.4</v>
      </c>
      <c r="U14" s="112"/>
      <c r="V14" s="15">
        <f>S14*T14</f>
        <v>624.28571428571422</v>
      </c>
    </row>
    <row r="15" spans="1:22" ht="18" thickBot="1" x14ac:dyDescent="0.35">
      <c r="A15" s="5"/>
      <c r="G15" s="2"/>
    </row>
    <row r="16" spans="1:22" x14ac:dyDescent="0.3">
      <c r="A16" s="5"/>
      <c r="N16" s="102" t="s">
        <v>16</v>
      </c>
      <c r="O16" s="103"/>
      <c r="P16" s="104"/>
    </row>
    <row r="17" spans="1:16" ht="18" thickBot="1" x14ac:dyDescent="0.35">
      <c r="A17" s="5"/>
      <c r="N17" s="100">
        <f>V13*Q13</f>
        <v>5371.4857142857145</v>
      </c>
      <c r="O17" s="101"/>
      <c r="P17" s="16"/>
    </row>
    <row r="18" spans="1:16" x14ac:dyDescent="0.3">
      <c r="A18" s="5"/>
    </row>
    <row r="19" spans="1:16" ht="18" thickBot="1" x14ac:dyDescent="0.35">
      <c r="A19" s="5"/>
    </row>
    <row r="20" spans="1:16" x14ac:dyDescent="0.3">
      <c r="A20" s="5"/>
      <c r="N20" s="102" t="s">
        <v>16</v>
      </c>
      <c r="O20" s="103"/>
      <c r="P20" s="104"/>
    </row>
    <row r="21" spans="1:16" ht="18" thickBot="1" x14ac:dyDescent="0.35">
      <c r="A21" s="5"/>
      <c r="N21" s="100">
        <f>V14*Q14</f>
        <v>4994.2857142857138</v>
      </c>
      <c r="O21" s="101"/>
      <c r="P21" s="16"/>
    </row>
    <row r="22" spans="1:16" x14ac:dyDescent="0.3">
      <c r="A22" s="5"/>
    </row>
    <row r="23" spans="1:16" x14ac:dyDescent="0.3">
      <c r="A23" s="5"/>
    </row>
    <row r="24" spans="1:16" x14ac:dyDescent="0.3">
      <c r="A24" s="5"/>
    </row>
    <row r="25" spans="1:16" x14ac:dyDescent="0.3">
      <c r="A25" s="5"/>
    </row>
    <row r="26" spans="1:16" x14ac:dyDescent="0.3">
      <c r="A26" s="5"/>
    </row>
    <row r="27" spans="1:16" x14ac:dyDescent="0.3">
      <c r="A27" s="5"/>
    </row>
    <row r="28" spans="1:16" x14ac:dyDescent="0.3">
      <c r="A28" s="5"/>
    </row>
    <row r="29" spans="1:16" x14ac:dyDescent="0.3">
      <c r="A29" s="5"/>
    </row>
    <row r="30" spans="1:16" x14ac:dyDescent="0.3">
      <c r="A30" s="5"/>
    </row>
    <row r="31" spans="1:16" x14ac:dyDescent="0.3">
      <c r="A31" s="5"/>
    </row>
    <row r="32" spans="1:16" x14ac:dyDescent="0.3">
      <c r="A32" s="5"/>
    </row>
  </sheetData>
  <mergeCells count="23"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sheetPr>
    <pageSetUpPr fitToPage="1"/>
  </sheetPr>
  <dimension ref="A2:AJ130"/>
  <sheetViews>
    <sheetView tabSelected="1" zoomScale="70" zoomScaleNormal="70" workbookViewId="0">
      <selection activeCell="I88" sqref="I88"/>
    </sheetView>
  </sheetViews>
  <sheetFormatPr defaultRowHeight="17.25" x14ac:dyDescent="0.3"/>
  <cols>
    <col min="1" max="1" width="53.140625" style="1" bestFit="1" customWidth="1"/>
    <col min="2" max="2" width="17.85546875" style="1" bestFit="1" customWidth="1"/>
    <col min="3" max="3" width="6" style="1" customWidth="1"/>
    <col min="4" max="4" width="17.85546875" style="1" customWidth="1"/>
    <col min="5" max="5" width="6" style="1" customWidth="1"/>
    <col min="6" max="6" width="19.140625" style="1" bestFit="1" customWidth="1"/>
    <col min="7" max="7" width="10" style="1" bestFit="1" customWidth="1"/>
    <col min="8" max="8" width="9.140625" style="1"/>
    <col min="9" max="9" width="17.85546875" style="1" customWidth="1"/>
    <col min="10" max="10" width="12.28515625" style="1" bestFit="1" customWidth="1"/>
    <col min="11" max="11" width="46.42578125" style="1" customWidth="1"/>
    <col min="12" max="12" width="14.28515625" style="1" bestFit="1" customWidth="1"/>
    <col min="13" max="13" width="15.42578125" style="1" customWidth="1"/>
    <col min="14" max="14" width="25.85546875" style="1" bestFit="1" customWidth="1"/>
    <col min="15" max="15" width="14.28515625" style="1" bestFit="1" customWidth="1"/>
    <col min="16" max="16" width="21.42578125" style="1" bestFit="1" customWidth="1"/>
    <col min="17" max="17" width="12.140625" style="1" bestFit="1" customWidth="1"/>
    <col min="18" max="18" width="9.140625" style="1"/>
    <col min="19" max="19" width="26" style="1" bestFit="1" customWidth="1"/>
    <col min="20" max="21" width="9.140625" style="1"/>
    <col min="22" max="22" width="23.140625" style="1" bestFit="1" customWidth="1"/>
    <col min="23" max="23" width="44.85546875" style="1" bestFit="1" customWidth="1"/>
    <col min="24" max="24" width="16" style="1" customWidth="1"/>
    <col min="25" max="25" width="16.28515625" style="1" bestFit="1" customWidth="1"/>
    <col min="26" max="26" width="25.85546875" style="1" bestFit="1" customWidth="1"/>
    <col min="27" max="27" width="14.28515625" style="1" bestFit="1" customWidth="1"/>
    <col min="28" max="28" width="10.7109375" style="1" bestFit="1" customWidth="1"/>
    <col min="29" max="30" width="13.7109375" style="1" bestFit="1" customWidth="1"/>
    <col min="31" max="31" width="21.42578125" style="1" bestFit="1" customWidth="1"/>
    <col min="32" max="32" width="12.85546875" style="1" customWidth="1"/>
    <col min="33" max="33" width="28.7109375" style="1" bestFit="1" customWidth="1"/>
    <col min="34" max="34" width="10" style="1" customWidth="1"/>
    <col min="35" max="36" width="12.140625" style="1" bestFit="1" customWidth="1"/>
    <col min="37" max="16384" width="9.140625" style="1"/>
  </cols>
  <sheetData>
    <row r="2" spans="1:22" ht="20.25" customHeight="1" x14ac:dyDescent="0.3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2" ht="17.25" customHeight="1" x14ac:dyDescent="0.3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2" ht="17.25" customHeight="1" x14ac:dyDescent="0.3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24"/>
      <c r="M4" s="24"/>
      <c r="N4" s="24"/>
      <c r="O4" s="24"/>
      <c r="P4" s="24"/>
      <c r="Q4" s="24"/>
      <c r="R4" s="24"/>
      <c r="S4" s="24"/>
      <c r="T4" s="24"/>
      <c r="U4" s="24"/>
    </row>
    <row r="5" spans="1:22" ht="17.25" customHeight="1" x14ac:dyDescent="0.3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2" ht="17.25" customHeight="1" x14ac:dyDescent="0.3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2" ht="17.25" customHeight="1" x14ac:dyDescent="0.3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24"/>
      <c r="M7" s="24"/>
      <c r="N7" s="24"/>
      <c r="O7" s="24"/>
      <c r="P7" s="24"/>
      <c r="Q7" s="24"/>
      <c r="R7" s="24"/>
      <c r="S7" s="24"/>
      <c r="T7" s="24"/>
      <c r="U7" s="24"/>
    </row>
    <row r="8" spans="1:22" ht="17.25" customHeight="1" x14ac:dyDescent="0.3">
      <c r="A8" s="117"/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24"/>
      <c r="M8" s="24"/>
      <c r="N8" s="24"/>
      <c r="O8" s="24"/>
      <c r="P8" s="24"/>
      <c r="Q8" s="24"/>
      <c r="R8" s="24"/>
      <c r="S8" s="24"/>
      <c r="T8" s="24"/>
      <c r="U8" s="24"/>
    </row>
    <row r="9" spans="1:22" ht="17.25" customHeight="1" x14ac:dyDescent="0.3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spans="1:22" ht="17.25" customHeight="1" x14ac:dyDescent="0.3">
      <c r="A10" s="117"/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1:22" ht="17.25" customHeight="1" x14ac:dyDescent="0.3">
      <c r="A11" s="117"/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2" ht="17.25" customHeight="1" x14ac:dyDescent="0.3">
      <c r="A12" s="117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2" ht="17.25" customHeight="1" x14ac:dyDescent="0.3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2" ht="17.25" customHeight="1" x14ac:dyDescent="0.3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spans="1:22" ht="17.25" customHeight="1" x14ac:dyDescent="0.3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2" ht="17.25" customHeight="1" x14ac:dyDescent="0.3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3"/>
    </row>
    <row r="17" spans="1:24" ht="21" customHeight="1" x14ac:dyDescent="0.3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N17" s="24"/>
      <c r="O17" s="24"/>
      <c r="P17" s="24"/>
      <c r="Q17" s="24"/>
      <c r="R17" s="24"/>
      <c r="S17" s="24"/>
      <c r="T17" s="24"/>
      <c r="U17" s="24"/>
      <c r="V17" s="3"/>
    </row>
    <row r="18" spans="1:24" ht="21" thickBot="1" x14ac:dyDescent="0.35">
      <c r="A18" s="172" t="s">
        <v>27</v>
      </c>
      <c r="B18" s="173"/>
      <c r="C18" s="173"/>
      <c r="D18" s="173"/>
      <c r="E18" s="173"/>
      <c r="F18" s="173"/>
      <c r="G18" s="173"/>
      <c r="H18" s="173"/>
      <c r="I18" s="173"/>
      <c r="J18" s="173"/>
      <c r="K18" s="174"/>
      <c r="N18" s="24"/>
      <c r="O18" s="24"/>
      <c r="P18" s="24"/>
      <c r="Q18" s="24"/>
      <c r="R18" s="24"/>
      <c r="S18" s="24"/>
      <c r="T18" s="24"/>
      <c r="U18" s="24"/>
      <c r="V18" s="3"/>
    </row>
    <row r="19" spans="1:24" ht="18.75" customHeight="1" thickBot="1" x14ac:dyDescent="0.35">
      <c r="A19" s="30" t="s">
        <v>17</v>
      </c>
      <c r="B19" s="42" t="s">
        <v>19</v>
      </c>
      <c r="C19" s="42"/>
      <c r="D19" s="42" t="s">
        <v>20</v>
      </c>
      <c r="E19" s="42"/>
      <c r="F19" s="42" t="s">
        <v>18</v>
      </c>
      <c r="G19" s="181" t="s">
        <v>22</v>
      </c>
      <c r="H19" s="181"/>
      <c r="I19" s="41" t="s">
        <v>21</v>
      </c>
      <c r="J19" s="175" t="s">
        <v>26</v>
      </c>
      <c r="K19" s="176"/>
      <c r="L19" s="43"/>
      <c r="N19" s="24"/>
      <c r="O19" s="24"/>
      <c r="P19" s="24"/>
      <c r="Q19" s="24"/>
      <c r="R19" s="24"/>
      <c r="S19" s="24"/>
      <c r="T19" s="24"/>
      <c r="U19" s="24"/>
    </row>
    <row r="20" spans="1:24" ht="21" customHeight="1" x14ac:dyDescent="0.3">
      <c r="A20" s="45">
        <v>44781</v>
      </c>
      <c r="B20" s="46">
        <v>13.5</v>
      </c>
      <c r="C20" s="46" t="s">
        <v>23</v>
      </c>
      <c r="D20" s="46">
        <v>18</v>
      </c>
      <c r="E20" s="46" t="s">
        <v>23</v>
      </c>
      <c r="F20" s="47">
        <f t="shared" ref="F20:F26" si="0">D20-B20</f>
        <v>4.5</v>
      </c>
      <c r="G20" s="182">
        <f>I20*F20</f>
        <v>3037.5</v>
      </c>
      <c r="H20" s="183"/>
      <c r="I20" s="171">
        <v>675</v>
      </c>
      <c r="J20" s="177" t="s">
        <v>24</v>
      </c>
      <c r="K20" s="178"/>
      <c r="L20" s="44"/>
      <c r="N20" s="24"/>
      <c r="O20" s="24"/>
      <c r="P20" s="24"/>
      <c r="Q20" s="24"/>
      <c r="R20" s="24"/>
      <c r="S20" s="24"/>
      <c r="T20" s="24"/>
      <c r="U20" s="24"/>
    </row>
    <row r="21" spans="1:24" ht="18" customHeight="1" x14ac:dyDescent="0.3">
      <c r="A21" s="26"/>
      <c r="B21" s="27">
        <v>19</v>
      </c>
      <c r="C21" s="27" t="s">
        <v>23</v>
      </c>
      <c r="D21" s="27">
        <v>22.5</v>
      </c>
      <c r="E21" s="27" t="s">
        <v>23</v>
      </c>
      <c r="F21" s="28">
        <f t="shared" si="0"/>
        <v>3.5</v>
      </c>
      <c r="G21" s="154">
        <f>I20*F21</f>
        <v>2362.5</v>
      </c>
      <c r="H21" s="155"/>
      <c r="I21" s="171"/>
      <c r="J21" s="177"/>
      <c r="K21" s="178"/>
      <c r="L21" s="44"/>
      <c r="N21" s="24"/>
      <c r="O21" s="24"/>
      <c r="P21" s="24"/>
      <c r="Q21" s="24"/>
      <c r="R21" s="24"/>
      <c r="S21" s="24"/>
      <c r="T21" s="24"/>
      <c r="U21" s="24"/>
    </row>
    <row r="22" spans="1:24" ht="17.25" customHeight="1" x14ac:dyDescent="0.3">
      <c r="A22" s="48">
        <v>44782</v>
      </c>
      <c r="B22" s="49">
        <v>10</v>
      </c>
      <c r="C22" s="50" t="s">
        <v>25</v>
      </c>
      <c r="D22" s="49">
        <v>13</v>
      </c>
      <c r="E22" s="50" t="s">
        <v>23</v>
      </c>
      <c r="F22" s="50">
        <f t="shared" si="0"/>
        <v>3</v>
      </c>
      <c r="G22" s="150">
        <f>F22*I20</f>
        <v>2025</v>
      </c>
      <c r="H22" s="151"/>
      <c r="I22" s="171"/>
      <c r="J22" s="177"/>
      <c r="K22" s="178"/>
      <c r="L22" s="44"/>
      <c r="M22" s="24"/>
      <c r="N22" s="24"/>
      <c r="O22" s="24"/>
      <c r="P22" s="24"/>
      <c r="Q22" s="24"/>
      <c r="R22" s="24"/>
      <c r="S22" s="24"/>
      <c r="T22" s="24"/>
      <c r="U22" s="24"/>
    </row>
    <row r="23" spans="1:24" ht="17.25" customHeight="1" x14ac:dyDescent="0.3">
      <c r="A23" s="26"/>
      <c r="B23" s="29">
        <v>13.5</v>
      </c>
      <c r="C23" s="28" t="s">
        <v>23</v>
      </c>
      <c r="D23" s="29">
        <v>19.399999999999999</v>
      </c>
      <c r="E23" s="28" t="s">
        <v>23</v>
      </c>
      <c r="F23" s="28">
        <f t="shared" si="0"/>
        <v>5.8999999999999986</v>
      </c>
      <c r="G23" s="154">
        <f>I20*F23</f>
        <v>3982.4999999999991</v>
      </c>
      <c r="H23" s="155"/>
      <c r="I23" s="159"/>
      <c r="J23" s="166"/>
      <c r="K23" s="167"/>
      <c r="L23" s="44"/>
      <c r="M23" s="24"/>
      <c r="N23" s="24"/>
      <c r="O23" s="24"/>
      <c r="P23" s="24"/>
      <c r="Q23" s="24"/>
      <c r="R23" s="24"/>
      <c r="S23" s="24"/>
      <c r="T23" s="24"/>
      <c r="U23" s="24"/>
    </row>
    <row r="24" spans="1:24" ht="17.25" customHeight="1" x14ac:dyDescent="0.3">
      <c r="A24" s="48">
        <v>44783</v>
      </c>
      <c r="B24" s="49">
        <v>7.5</v>
      </c>
      <c r="C24" s="50" t="s">
        <v>25</v>
      </c>
      <c r="D24" s="49">
        <v>11</v>
      </c>
      <c r="E24" s="50" t="s">
        <v>25</v>
      </c>
      <c r="F24" s="50">
        <f t="shared" si="0"/>
        <v>3.5</v>
      </c>
      <c r="G24" s="150">
        <f>I24*F24</f>
        <v>2362.5</v>
      </c>
      <c r="H24" s="151"/>
      <c r="I24" s="179">
        <v>675</v>
      </c>
      <c r="J24" s="180" t="s">
        <v>28</v>
      </c>
      <c r="K24" s="180"/>
      <c r="L24" s="44"/>
      <c r="M24" s="24"/>
      <c r="N24" s="24"/>
      <c r="O24" s="24"/>
      <c r="P24" s="24"/>
      <c r="Q24" s="24"/>
      <c r="R24" s="24"/>
      <c r="S24" s="24"/>
      <c r="T24" s="24"/>
      <c r="U24" s="24"/>
    </row>
    <row r="25" spans="1:24" ht="17.25" customHeight="1" x14ac:dyDescent="0.3">
      <c r="A25" s="31"/>
      <c r="B25" s="32">
        <v>13</v>
      </c>
      <c r="C25" s="33" t="s">
        <v>23</v>
      </c>
      <c r="D25" s="32">
        <v>17</v>
      </c>
      <c r="E25" s="33" t="s">
        <v>23</v>
      </c>
      <c r="F25" s="33">
        <f t="shared" si="0"/>
        <v>4</v>
      </c>
      <c r="G25" s="160">
        <f>I24*F25</f>
        <v>2700</v>
      </c>
      <c r="H25" s="161"/>
      <c r="I25" s="179"/>
      <c r="J25" s="180"/>
      <c r="K25" s="180"/>
      <c r="L25" s="44"/>
      <c r="M25" s="24"/>
      <c r="N25" s="24"/>
      <c r="O25" s="24"/>
      <c r="P25" s="24"/>
      <c r="Q25" s="24"/>
      <c r="R25" s="24"/>
      <c r="S25" s="24"/>
      <c r="T25" s="24"/>
      <c r="U25" s="24"/>
    </row>
    <row r="26" spans="1:24" ht="17.25" customHeight="1" x14ac:dyDescent="0.3">
      <c r="A26" s="35"/>
      <c r="B26" s="29">
        <v>19.5</v>
      </c>
      <c r="C26" s="28" t="s">
        <v>23</v>
      </c>
      <c r="D26" s="29">
        <v>21.5</v>
      </c>
      <c r="E26" s="28" t="s">
        <v>23</v>
      </c>
      <c r="F26" s="36">
        <f t="shared" si="0"/>
        <v>2</v>
      </c>
      <c r="G26" s="155">
        <f>I24*F26</f>
        <v>1350</v>
      </c>
      <c r="H26" s="168"/>
      <c r="I26" s="179"/>
      <c r="J26" s="180"/>
      <c r="K26" s="180"/>
      <c r="L26" s="44"/>
      <c r="M26" s="24"/>
      <c r="N26" s="24"/>
      <c r="O26" s="24"/>
      <c r="P26" s="24"/>
      <c r="Q26" s="24"/>
      <c r="R26" s="24"/>
      <c r="S26" s="24"/>
      <c r="T26" s="24"/>
      <c r="U26" s="24"/>
    </row>
    <row r="27" spans="1:24" ht="17.25" customHeight="1" x14ac:dyDescent="0.3">
      <c r="A27" s="51">
        <v>44784</v>
      </c>
      <c r="B27" s="52">
        <v>14</v>
      </c>
      <c r="C27" s="53" t="s">
        <v>23</v>
      </c>
      <c r="D27" s="52">
        <v>20.5</v>
      </c>
      <c r="E27" s="53" t="s">
        <v>25</v>
      </c>
      <c r="F27" s="53">
        <f>D27-B27</f>
        <v>6.5</v>
      </c>
      <c r="G27" s="146">
        <f t="shared" ref="G27:G32" si="1">I27*F27</f>
        <v>4387.5</v>
      </c>
      <c r="H27" s="147"/>
      <c r="I27" s="34">
        <v>675</v>
      </c>
      <c r="J27" s="148" t="s">
        <v>36</v>
      </c>
      <c r="K27" s="149"/>
      <c r="L27" s="24"/>
      <c r="M27" s="24"/>
      <c r="N27" s="24"/>
      <c r="O27" s="24"/>
      <c r="P27" s="24"/>
      <c r="Q27" s="24"/>
      <c r="R27" s="24"/>
      <c r="S27" s="24"/>
      <c r="T27" s="24"/>
      <c r="U27" s="24"/>
      <c r="W27" s="17"/>
    </row>
    <row r="28" spans="1:24" ht="17.25" customHeight="1" x14ac:dyDescent="0.3">
      <c r="A28" s="37"/>
      <c r="B28" s="38">
        <v>20.5</v>
      </c>
      <c r="C28" s="39" t="s">
        <v>23</v>
      </c>
      <c r="D28" s="38">
        <v>22.5</v>
      </c>
      <c r="E28" s="39" t="s">
        <v>25</v>
      </c>
      <c r="F28" s="39">
        <f>D28-B28</f>
        <v>2</v>
      </c>
      <c r="G28" s="169">
        <f t="shared" si="1"/>
        <v>1350</v>
      </c>
      <c r="H28" s="170"/>
      <c r="I28" s="34">
        <v>675</v>
      </c>
      <c r="J28" s="148" t="s">
        <v>28</v>
      </c>
      <c r="K28" s="149"/>
      <c r="L28" s="18"/>
      <c r="M28" s="6"/>
    </row>
    <row r="29" spans="1:24" ht="17.25" customHeight="1" x14ac:dyDescent="0.3">
      <c r="A29" s="48">
        <v>44785</v>
      </c>
      <c r="B29" s="49">
        <v>8</v>
      </c>
      <c r="C29" s="50" t="s">
        <v>25</v>
      </c>
      <c r="D29" s="49">
        <v>10.5</v>
      </c>
      <c r="E29" s="50" t="s">
        <v>25</v>
      </c>
      <c r="F29" s="50">
        <f t="shared" ref="F29:F31" si="2">D29-B29</f>
        <v>2.5</v>
      </c>
      <c r="G29" s="150">
        <f t="shared" si="1"/>
        <v>1687.5</v>
      </c>
      <c r="H29" s="151"/>
      <c r="I29" s="158">
        <v>675</v>
      </c>
      <c r="J29" s="152" t="s">
        <v>28</v>
      </c>
      <c r="K29" s="153"/>
      <c r="L29" s="23"/>
      <c r="M29" s="6"/>
    </row>
    <row r="30" spans="1:24" ht="17.25" customHeight="1" x14ac:dyDescent="0.3">
      <c r="A30" s="31"/>
      <c r="B30" s="32">
        <v>11.5</v>
      </c>
      <c r="C30" s="33" t="s">
        <v>23</v>
      </c>
      <c r="D30" s="32">
        <v>12.5</v>
      </c>
      <c r="E30" s="33" t="s">
        <v>23</v>
      </c>
      <c r="F30" s="33">
        <f t="shared" si="2"/>
        <v>1</v>
      </c>
      <c r="G30" s="160">
        <f>F30*I29</f>
        <v>675</v>
      </c>
      <c r="H30" s="161"/>
      <c r="I30" s="171"/>
      <c r="J30" s="162" t="s">
        <v>29</v>
      </c>
      <c r="K30" s="163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2"/>
      <c r="W30" s="23"/>
      <c r="X30" s="6"/>
    </row>
    <row r="31" spans="1:24" ht="17.25" customHeight="1" x14ac:dyDescent="0.3">
      <c r="A31" s="35"/>
      <c r="B31" s="29">
        <v>13</v>
      </c>
      <c r="C31" s="28" t="s">
        <v>23</v>
      </c>
      <c r="D31" s="29">
        <v>17.5</v>
      </c>
      <c r="E31" s="28" t="s">
        <v>23</v>
      </c>
      <c r="F31" s="36">
        <f t="shared" si="2"/>
        <v>4.5</v>
      </c>
      <c r="G31" s="155">
        <f>F31*I29</f>
        <v>3037.5</v>
      </c>
      <c r="H31" s="168"/>
      <c r="I31" s="159"/>
      <c r="J31" s="166" t="s">
        <v>30</v>
      </c>
      <c r="K31" s="167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2"/>
      <c r="W31" s="23"/>
      <c r="X31" s="6"/>
    </row>
    <row r="32" spans="1:24" ht="17.25" customHeight="1" x14ac:dyDescent="0.3">
      <c r="A32" s="48">
        <v>44788</v>
      </c>
      <c r="B32" s="49">
        <v>7.5</v>
      </c>
      <c r="C32" s="50" t="s">
        <v>25</v>
      </c>
      <c r="D32" s="49">
        <v>10</v>
      </c>
      <c r="E32" s="50" t="s">
        <v>25</v>
      </c>
      <c r="F32" s="50">
        <f t="shared" ref="F32:F34" si="3">D32-B32</f>
        <v>2.5</v>
      </c>
      <c r="G32" s="150">
        <f t="shared" si="1"/>
        <v>1687.5</v>
      </c>
      <c r="H32" s="151"/>
      <c r="I32" s="158">
        <v>675</v>
      </c>
      <c r="J32" s="152" t="s">
        <v>31</v>
      </c>
      <c r="K32" s="153"/>
      <c r="L32" s="24"/>
      <c r="M32" s="24"/>
      <c r="N32" s="24"/>
      <c r="O32" s="24"/>
      <c r="P32" s="24"/>
      <c r="Q32" s="24"/>
      <c r="R32" s="24"/>
      <c r="S32" s="24"/>
      <c r="T32" s="24"/>
      <c r="U32" s="24"/>
      <c r="X32" s="6"/>
    </row>
    <row r="33" spans="1:24" ht="17.25" customHeight="1" x14ac:dyDescent="0.3">
      <c r="A33" s="31"/>
      <c r="B33" s="32">
        <v>11</v>
      </c>
      <c r="C33" s="33" t="s">
        <v>23</v>
      </c>
      <c r="D33" s="32">
        <v>15</v>
      </c>
      <c r="E33" s="33" t="s">
        <v>23</v>
      </c>
      <c r="F33" s="33">
        <f t="shared" si="3"/>
        <v>4</v>
      </c>
      <c r="G33" s="160">
        <f>I32*F33</f>
        <v>2700</v>
      </c>
      <c r="H33" s="161"/>
      <c r="I33" s="171"/>
      <c r="J33" s="162"/>
      <c r="K33" s="163"/>
      <c r="L33" s="24"/>
      <c r="M33" s="24"/>
      <c r="N33" s="24"/>
      <c r="O33" s="24"/>
      <c r="P33" s="24"/>
      <c r="Q33" s="24"/>
      <c r="R33" s="24"/>
      <c r="S33" s="24"/>
      <c r="T33" s="24"/>
      <c r="U33" s="24"/>
      <c r="W33" s="6"/>
      <c r="X33" s="6"/>
    </row>
    <row r="34" spans="1:24" ht="17.25" customHeight="1" x14ac:dyDescent="0.3">
      <c r="A34" s="35"/>
      <c r="B34" s="29">
        <v>19.5</v>
      </c>
      <c r="C34" s="28" t="s">
        <v>23</v>
      </c>
      <c r="D34" s="29">
        <v>21</v>
      </c>
      <c r="E34" s="28" t="s">
        <v>23</v>
      </c>
      <c r="F34" s="36">
        <f t="shared" si="3"/>
        <v>1.5</v>
      </c>
      <c r="G34" s="155">
        <f>I32*F34</f>
        <v>1012.5</v>
      </c>
      <c r="H34" s="168"/>
      <c r="I34" s="159"/>
      <c r="J34" s="166"/>
      <c r="K34" s="167"/>
      <c r="L34" s="24"/>
      <c r="M34" s="24"/>
      <c r="N34" s="24"/>
      <c r="O34" s="24"/>
      <c r="P34" s="24"/>
      <c r="Q34" s="24"/>
      <c r="R34" s="24"/>
      <c r="S34" s="24"/>
      <c r="T34" s="24"/>
      <c r="U34" s="24"/>
      <c r="X34" s="6"/>
    </row>
    <row r="35" spans="1:24" ht="17.25" customHeight="1" x14ac:dyDescent="0.3">
      <c r="A35" s="48">
        <v>44789</v>
      </c>
      <c r="B35" s="49">
        <v>8</v>
      </c>
      <c r="C35" s="50" t="s">
        <v>25</v>
      </c>
      <c r="D35" s="49">
        <v>12</v>
      </c>
      <c r="E35" s="50" t="s">
        <v>25</v>
      </c>
      <c r="F35" s="50">
        <f t="shared" ref="F35:F37" si="4">D35-B35</f>
        <v>4</v>
      </c>
      <c r="G35" s="150">
        <f t="shared" ref="G35" si="5">I35*F35</f>
        <v>2700</v>
      </c>
      <c r="H35" s="151"/>
      <c r="I35" s="158">
        <v>675</v>
      </c>
      <c r="J35" s="152" t="s">
        <v>32</v>
      </c>
      <c r="K35" s="153"/>
      <c r="L35" s="24"/>
      <c r="M35" s="24"/>
      <c r="N35" s="24"/>
      <c r="O35" s="24"/>
      <c r="P35" s="24"/>
      <c r="Q35" s="24"/>
      <c r="R35" s="24"/>
      <c r="S35" s="24"/>
      <c r="T35" s="24"/>
      <c r="U35" s="24"/>
      <c r="X35" s="6"/>
    </row>
    <row r="36" spans="1:24" ht="17.25" customHeight="1" x14ac:dyDescent="0.3">
      <c r="A36" s="31"/>
      <c r="B36" s="32">
        <v>13</v>
      </c>
      <c r="C36" s="33" t="s">
        <v>23</v>
      </c>
      <c r="D36" s="32">
        <v>17</v>
      </c>
      <c r="E36" s="33" t="s">
        <v>23</v>
      </c>
      <c r="F36" s="33">
        <f t="shared" si="4"/>
        <v>4</v>
      </c>
      <c r="G36" s="160">
        <f>I35*F36</f>
        <v>2700</v>
      </c>
      <c r="H36" s="161"/>
      <c r="I36" s="171"/>
      <c r="J36" s="162"/>
      <c r="K36" s="163"/>
      <c r="L36" s="24"/>
      <c r="M36" s="24"/>
      <c r="N36" s="24"/>
      <c r="O36" s="24"/>
      <c r="P36" s="24"/>
      <c r="Q36" s="24"/>
      <c r="R36" s="24"/>
      <c r="S36" s="24"/>
      <c r="T36" s="24"/>
      <c r="U36" s="24"/>
      <c r="X36" s="6"/>
    </row>
    <row r="37" spans="1:24" ht="17.25" customHeight="1" x14ac:dyDescent="0.3">
      <c r="A37" s="35"/>
      <c r="B37" s="29">
        <v>18.5</v>
      </c>
      <c r="C37" s="28" t="s">
        <v>23</v>
      </c>
      <c r="D37" s="29">
        <v>24</v>
      </c>
      <c r="E37" s="28" t="s">
        <v>23</v>
      </c>
      <c r="F37" s="36">
        <f t="shared" si="4"/>
        <v>5.5</v>
      </c>
      <c r="G37" s="155">
        <f>I35*F37</f>
        <v>3712.5</v>
      </c>
      <c r="H37" s="168"/>
      <c r="I37" s="159"/>
      <c r="J37" s="166"/>
      <c r="K37" s="167"/>
      <c r="L37" s="24"/>
      <c r="M37" s="24"/>
      <c r="N37" s="24"/>
      <c r="O37" s="24"/>
      <c r="P37" s="24"/>
      <c r="Q37" s="24"/>
      <c r="R37" s="24"/>
      <c r="S37" s="24"/>
      <c r="T37" s="24"/>
      <c r="U37" s="24"/>
      <c r="X37" s="6"/>
    </row>
    <row r="38" spans="1:24" ht="17.25" customHeight="1" x14ac:dyDescent="0.3">
      <c r="A38" s="48">
        <v>44790</v>
      </c>
      <c r="B38" s="49">
        <v>7.5</v>
      </c>
      <c r="C38" s="50" t="s">
        <v>25</v>
      </c>
      <c r="D38" s="49">
        <v>10.5</v>
      </c>
      <c r="E38" s="50" t="s">
        <v>25</v>
      </c>
      <c r="F38" s="50">
        <f t="shared" ref="F38:F40" si="6">D38-B38</f>
        <v>3</v>
      </c>
      <c r="G38" s="150">
        <f t="shared" ref="G38" si="7">I38*F38</f>
        <v>2025</v>
      </c>
      <c r="H38" s="151"/>
      <c r="I38" s="158">
        <v>675</v>
      </c>
      <c r="J38" s="152" t="s">
        <v>33</v>
      </c>
      <c r="K38" s="153"/>
      <c r="L38" s="24"/>
      <c r="M38" s="24"/>
      <c r="N38" s="24"/>
      <c r="O38" s="24"/>
      <c r="P38" s="24"/>
      <c r="Q38" s="24"/>
      <c r="R38" s="24"/>
      <c r="S38" s="24"/>
      <c r="T38" s="24"/>
      <c r="U38" s="24"/>
      <c r="X38" s="6"/>
    </row>
    <row r="39" spans="1:24" ht="17.25" customHeight="1" x14ac:dyDescent="0.3">
      <c r="A39" s="31"/>
      <c r="B39" s="32">
        <v>11.5</v>
      </c>
      <c r="C39" s="33" t="s">
        <v>23</v>
      </c>
      <c r="D39" s="32">
        <v>23.5</v>
      </c>
      <c r="E39" s="33" t="s">
        <v>23</v>
      </c>
      <c r="F39" s="33">
        <f t="shared" si="6"/>
        <v>12</v>
      </c>
      <c r="G39" s="160">
        <f>I38*F39</f>
        <v>8100</v>
      </c>
      <c r="H39" s="161"/>
      <c r="I39" s="171"/>
      <c r="J39" s="162" t="s">
        <v>34</v>
      </c>
      <c r="K39" s="163"/>
      <c r="L39" s="24"/>
      <c r="M39" s="24"/>
      <c r="N39" s="24"/>
      <c r="O39" s="24"/>
      <c r="P39" s="24"/>
      <c r="Q39" s="24"/>
      <c r="R39" s="24"/>
      <c r="S39" s="24"/>
      <c r="T39" s="24"/>
      <c r="U39" s="24"/>
      <c r="X39" s="6"/>
    </row>
    <row r="40" spans="1:24" ht="17.25" customHeight="1" x14ac:dyDescent="0.3">
      <c r="A40" s="35"/>
      <c r="B40" s="29"/>
      <c r="C40" s="28" t="s">
        <v>23</v>
      </c>
      <c r="D40" s="29"/>
      <c r="E40" s="28" t="s">
        <v>23</v>
      </c>
      <c r="F40" s="36">
        <f t="shared" si="6"/>
        <v>0</v>
      </c>
      <c r="G40" s="155">
        <f>I38*F40</f>
        <v>0</v>
      </c>
      <c r="H40" s="168"/>
      <c r="I40" s="159"/>
      <c r="J40" s="166"/>
      <c r="K40" s="167"/>
      <c r="L40" s="24"/>
      <c r="M40" s="24"/>
      <c r="N40" s="24"/>
      <c r="O40" s="24"/>
      <c r="P40" s="24"/>
      <c r="Q40" s="24"/>
      <c r="R40" s="24"/>
      <c r="S40" s="24"/>
      <c r="T40" s="24"/>
      <c r="U40" s="24"/>
      <c r="X40" s="6"/>
    </row>
    <row r="41" spans="1:24" ht="17.25" customHeight="1" x14ac:dyDescent="0.3">
      <c r="A41" s="48">
        <v>44791</v>
      </c>
      <c r="B41" s="49">
        <v>7.5</v>
      </c>
      <c r="C41" s="50" t="s">
        <v>25</v>
      </c>
      <c r="D41" s="49">
        <v>15.5</v>
      </c>
      <c r="E41" s="50" t="s">
        <v>25</v>
      </c>
      <c r="F41" s="50">
        <f t="shared" ref="F41:F43" si="8">D41-B41</f>
        <v>8</v>
      </c>
      <c r="G41" s="150">
        <f t="shared" ref="G41" si="9">I41*F41</f>
        <v>5400</v>
      </c>
      <c r="H41" s="151"/>
      <c r="I41" s="158">
        <v>675</v>
      </c>
      <c r="J41" s="152" t="s">
        <v>35</v>
      </c>
      <c r="K41" s="153"/>
      <c r="L41" s="24"/>
      <c r="M41" s="24"/>
      <c r="N41" s="24"/>
      <c r="O41" s="24"/>
      <c r="P41" s="24"/>
      <c r="Q41" s="24"/>
      <c r="R41" s="24"/>
      <c r="S41" s="24"/>
      <c r="T41" s="24"/>
      <c r="U41" s="24"/>
      <c r="X41" s="6"/>
    </row>
    <row r="42" spans="1:24" ht="17.25" customHeight="1" x14ac:dyDescent="0.3">
      <c r="A42" s="31"/>
      <c r="B42" s="32">
        <v>17</v>
      </c>
      <c r="C42" s="33" t="s">
        <v>23</v>
      </c>
      <c r="D42" s="32">
        <v>24</v>
      </c>
      <c r="E42" s="33" t="s">
        <v>23</v>
      </c>
      <c r="F42" s="33">
        <f t="shared" si="8"/>
        <v>7</v>
      </c>
      <c r="G42" s="160">
        <f>I41*F42</f>
        <v>4725</v>
      </c>
      <c r="H42" s="161"/>
      <c r="I42" s="171"/>
      <c r="J42" s="162"/>
      <c r="K42" s="163"/>
      <c r="L42" s="24"/>
      <c r="M42" s="24"/>
      <c r="N42" s="24"/>
      <c r="O42" s="24"/>
      <c r="P42" s="24"/>
      <c r="Q42" s="24"/>
      <c r="R42" s="24"/>
      <c r="S42" s="24"/>
      <c r="T42" s="24"/>
      <c r="U42" s="24"/>
    </row>
    <row r="43" spans="1:24" ht="17.25" customHeight="1" x14ac:dyDescent="0.3">
      <c r="A43" s="54">
        <v>44792</v>
      </c>
      <c r="B43" s="55">
        <v>0</v>
      </c>
      <c r="C43" s="56" t="s">
        <v>23</v>
      </c>
      <c r="D43" s="55">
        <v>11</v>
      </c>
      <c r="E43" s="56" t="s">
        <v>23</v>
      </c>
      <c r="F43" s="57">
        <f t="shared" si="8"/>
        <v>11</v>
      </c>
      <c r="G43" s="164">
        <f>I41*F43</f>
        <v>7425</v>
      </c>
      <c r="H43" s="165"/>
      <c r="I43" s="159"/>
      <c r="J43" s="166"/>
      <c r="K43" s="167"/>
      <c r="L43" s="24"/>
      <c r="M43" s="24"/>
      <c r="N43" s="24"/>
      <c r="O43" s="24"/>
      <c r="P43" s="24"/>
      <c r="Q43" s="24"/>
      <c r="R43" s="24"/>
      <c r="S43" s="24"/>
      <c r="T43" s="24"/>
      <c r="U43" s="24"/>
    </row>
    <row r="44" spans="1:24" ht="17.25" customHeight="1" x14ac:dyDescent="0.3">
      <c r="A44" s="51">
        <v>44794</v>
      </c>
      <c r="B44" s="52">
        <v>18.5</v>
      </c>
      <c r="C44" s="53" t="s">
        <v>23</v>
      </c>
      <c r="D44" s="52">
        <v>21</v>
      </c>
      <c r="E44" s="53" t="s">
        <v>25</v>
      </c>
      <c r="F44" s="53">
        <f>D44-B44</f>
        <v>2.5</v>
      </c>
      <c r="G44" s="146">
        <f t="shared" ref="G44:G45" si="10">I44*F44</f>
        <v>1687.5</v>
      </c>
      <c r="H44" s="147"/>
      <c r="I44" s="40">
        <v>675</v>
      </c>
      <c r="J44" s="148" t="s">
        <v>38</v>
      </c>
      <c r="K44" s="149"/>
      <c r="L44" s="24"/>
      <c r="M44" s="24"/>
      <c r="N44" s="24"/>
      <c r="O44" s="24"/>
      <c r="P44" s="24"/>
      <c r="Q44" s="24"/>
      <c r="R44" s="24"/>
      <c r="S44" s="24"/>
      <c r="T44" s="24"/>
      <c r="U44" s="24"/>
    </row>
    <row r="45" spans="1:24" ht="17.25" customHeight="1" x14ac:dyDescent="0.3">
      <c r="A45" s="48">
        <v>44795</v>
      </c>
      <c r="B45" s="49">
        <v>7.5</v>
      </c>
      <c r="C45" s="50" t="s">
        <v>25</v>
      </c>
      <c r="D45" s="49">
        <v>10</v>
      </c>
      <c r="E45" s="50" t="s">
        <v>25</v>
      </c>
      <c r="F45" s="50">
        <f t="shared" ref="F45:F47" si="11">D45-B45</f>
        <v>2.5</v>
      </c>
      <c r="G45" s="150">
        <f t="shared" si="10"/>
        <v>1687.5</v>
      </c>
      <c r="H45" s="151"/>
      <c r="I45" s="158">
        <v>675</v>
      </c>
      <c r="J45" s="152" t="s">
        <v>39</v>
      </c>
      <c r="K45" s="153"/>
      <c r="L45" s="24"/>
      <c r="M45" s="24"/>
      <c r="N45" s="24"/>
      <c r="O45" s="24"/>
      <c r="P45" s="24"/>
      <c r="Q45" s="24"/>
      <c r="R45" s="24"/>
      <c r="S45" s="24"/>
      <c r="T45" s="24"/>
      <c r="U45" s="24"/>
    </row>
    <row r="46" spans="1:24" ht="17.25" customHeight="1" x14ac:dyDescent="0.3">
      <c r="A46" s="31"/>
      <c r="B46" s="32">
        <v>10.5</v>
      </c>
      <c r="C46" s="33" t="s">
        <v>23</v>
      </c>
      <c r="D46" s="32">
        <v>12</v>
      </c>
      <c r="E46" s="33" t="s">
        <v>23</v>
      </c>
      <c r="F46" s="33">
        <f t="shared" si="11"/>
        <v>1.5</v>
      </c>
      <c r="G46" s="160">
        <f>I45*F46</f>
        <v>1012.5</v>
      </c>
      <c r="H46" s="161"/>
      <c r="I46" s="171"/>
      <c r="J46" s="162"/>
      <c r="K46" s="163"/>
      <c r="L46" s="24"/>
      <c r="M46" s="24"/>
      <c r="N46" s="24"/>
      <c r="O46" s="24"/>
      <c r="P46" s="24"/>
      <c r="Q46" s="24"/>
      <c r="R46" s="24"/>
      <c r="S46" s="24"/>
      <c r="T46" s="24"/>
      <c r="U46" s="24"/>
    </row>
    <row r="47" spans="1:24" ht="17.25" customHeight="1" x14ac:dyDescent="0.3">
      <c r="A47" s="35"/>
      <c r="B47" s="29">
        <v>14</v>
      </c>
      <c r="C47" s="28" t="s">
        <v>23</v>
      </c>
      <c r="D47" s="29">
        <v>17</v>
      </c>
      <c r="E47" s="28" t="s">
        <v>23</v>
      </c>
      <c r="F47" s="36">
        <f t="shared" si="11"/>
        <v>3</v>
      </c>
      <c r="G47" s="155">
        <f>I45*F47</f>
        <v>2025</v>
      </c>
      <c r="H47" s="168"/>
      <c r="I47" s="159"/>
      <c r="J47" s="166" t="s">
        <v>40</v>
      </c>
      <c r="K47" s="167"/>
      <c r="L47" s="24"/>
      <c r="M47" s="24"/>
      <c r="N47" s="24"/>
      <c r="O47" s="24"/>
      <c r="P47" s="24"/>
      <c r="Q47" s="24"/>
      <c r="R47" s="24"/>
      <c r="S47" s="24"/>
      <c r="T47" s="24"/>
      <c r="U47" s="24"/>
    </row>
    <row r="48" spans="1:24" ht="20.25" x14ac:dyDescent="0.3">
      <c r="A48" s="140" t="s">
        <v>71</v>
      </c>
      <c r="B48" s="141"/>
      <c r="C48" s="141"/>
      <c r="D48" s="141"/>
      <c r="E48" s="142"/>
      <c r="F48" s="59">
        <f>SUM(F20:F47)</f>
        <v>114.9</v>
      </c>
      <c r="G48" s="143">
        <f>SUM(G20:H47)</f>
        <v>77557.5</v>
      </c>
      <c r="H48" s="142"/>
      <c r="I48" s="140" t="s">
        <v>37</v>
      </c>
      <c r="J48" s="141"/>
      <c r="K48" s="142"/>
      <c r="L48" s="68" t="s">
        <v>41</v>
      </c>
      <c r="M48" s="24"/>
      <c r="N48" s="24"/>
      <c r="O48" s="24"/>
      <c r="P48" s="24"/>
      <c r="Q48" s="24"/>
      <c r="R48" s="24"/>
      <c r="S48" s="24"/>
      <c r="T48" s="24"/>
      <c r="U48" s="24"/>
    </row>
    <row r="49" spans="1:24" ht="17.25" customHeight="1" x14ac:dyDescent="0.3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4"/>
      <c r="M49" s="24"/>
      <c r="N49" s="24"/>
      <c r="O49" s="24"/>
      <c r="P49" s="24"/>
      <c r="Q49" s="24"/>
      <c r="R49" s="24"/>
      <c r="S49" s="24"/>
      <c r="T49" s="24"/>
      <c r="U49" s="24"/>
      <c r="X49" s="6"/>
    </row>
    <row r="50" spans="1:24" ht="17.25" customHeight="1" x14ac:dyDescent="0.3">
      <c r="A50" s="51">
        <v>44796</v>
      </c>
      <c r="B50" s="52">
        <v>14</v>
      </c>
      <c r="C50" s="53" t="s">
        <v>23</v>
      </c>
      <c r="D50" s="52">
        <v>15.5</v>
      </c>
      <c r="E50" s="53" t="s">
        <v>23</v>
      </c>
      <c r="F50" s="53">
        <f t="shared" ref="F50:F56" si="12">D50-B50</f>
        <v>1.5</v>
      </c>
      <c r="G50" s="146">
        <f t="shared" ref="G50:G51" si="13">I50*F50</f>
        <v>1012.5</v>
      </c>
      <c r="H50" s="147"/>
      <c r="I50" s="58">
        <v>675</v>
      </c>
      <c r="J50" s="148" t="s">
        <v>42</v>
      </c>
      <c r="K50" s="149"/>
      <c r="L50" s="24"/>
      <c r="M50" s="24"/>
      <c r="N50" s="24"/>
      <c r="O50" s="24"/>
      <c r="P50" s="24"/>
      <c r="Q50" s="24"/>
      <c r="R50" s="24"/>
      <c r="S50" s="24"/>
      <c r="T50" s="24"/>
      <c r="U50" s="24"/>
      <c r="X50" s="6"/>
    </row>
    <row r="51" spans="1:24" ht="17.25" customHeight="1" x14ac:dyDescent="0.3">
      <c r="A51" s="48">
        <v>44809</v>
      </c>
      <c r="B51" s="49">
        <v>15</v>
      </c>
      <c r="C51" s="50" t="s">
        <v>23</v>
      </c>
      <c r="D51" s="49">
        <v>18</v>
      </c>
      <c r="E51" s="50" t="s">
        <v>23</v>
      </c>
      <c r="F51" s="50">
        <f t="shared" si="12"/>
        <v>3</v>
      </c>
      <c r="G51" s="150">
        <f t="shared" si="13"/>
        <v>2025</v>
      </c>
      <c r="H51" s="151"/>
      <c r="I51" s="158">
        <v>675</v>
      </c>
      <c r="J51" s="152" t="s">
        <v>43</v>
      </c>
      <c r="K51" s="153"/>
      <c r="L51" s="24"/>
      <c r="M51" s="24"/>
      <c r="N51" s="24"/>
      <c r="O51" s="24"/>
      <c r="P51" s="24"/>
      <c r="Q51" s="24"/>
      <c r="R51" s="24"/>
      <c r="S51" s="24"/>
      <c r="T51" s="24"/>
      <c r="U51" s="24"/>
    </row>
    <row r="52" spans="1:24" ht="17.25" customHeight="1" x14ac:dyDescent="0.3">
      <c r="A52" s="26"/>
      <c r="B52" s="29">
        <v>19</v>
      </c>
      <c r="C52" s="28" t="s">
        <v>23</v>
      </c>
      <c r="D52" s="29">
        <v>22</v>
      </c>
      <c r="E52" s="28" t="s">
        <v>23</v>
      </c>
      <c r="F52" s="28">
        <f t="shared" si="12"/>
        <v>3</v>
      </c>
      <c r="G52" s="154">
        <f>I51*F52</f>
        <v>2025</v>
      </c>
      <c r="H52" s="155"/>
      <c r="I52" s="159"/>
      <c r="J52" s="156" t="s">
        <v>44</v>
      </c>
      <c r="K52" s="157"/>
      <c r="L52" s="24"/>
      <c r="M52" s="24"/>
      <c r="N52" s="24"/>
      <c r="O52" s="24"/>
      <c r="P52" s="24"/>
      <c r="Q52" s="24"/>
      <c r="R52" s="24"/>
      <c r="S52" s="24"/>
      <c r="T52" s="24"/>
      <c r="U52" s="24"/>
    </row>
    <row r="53" spans="1:24" ht="17.25" customHeight="1" x14ac:dyDescent="0.3">
      <c r="A53" s="48">
        <v>44810</v>
      </c>
      <c r="B53" s="49">
        <v>8</v>
      </c>
      <c r="C53" s="50" t="s">
        <v>25</v>
      </c>
      <c r="D53" s="49">
        <v>16</v>
      </c>
      <c r="E53" s="50" t="s">
        <v>23</v>
      </c>
      <c r="F53" s="50">
        <f t="shared" si="12"/>
        <v>8</v>
      </c>
      <c r="G53" s="150">
        <f t="shared" ref="G53" si="14">I53*F53</f>
        <v>5400</v>
      </c>
      <c r="H53" s="151"/>
      <c r="I53" s="158">
        <v>675</v>
      </c>
      <c r="J53" s="152" t="s">
        <v>48</v>
      </c>
      <c r="K53" s="153"/>
      <c r="L53" s="24"/>
      <c r="M53" s="24"/>
      <c r="N53" s="24"/>
      <c r="O53" s="24"/>
      <c r="P53" s="24"/>
      <c r="Q53" s="24"/>
      <c r="R53" s="24"/>
      <c r="S53" s="24"/>
      <c r="T53" s="24"/>
      <c r="U53" s="24"/>
    </row>
    <row r="54" spans="1:24" ht="17.25" customHeight="1" x14ac:dyDescent="0.3">
      <c r="A54" s="26"/>
      <c r="B54" s="29">
        <v>18</v>
      </c>
      <c r="C54" s="28" t="s">
        <v>23</v>
      </c>
      <c r="D54" s="29">
        <v>23</v>
      </c>
      <c r="E54" s="28" t="s">
        <v>23</v>
      </c>
      <c r="F54" s="28">
        <f t="shared" si="12"/>
        <v>5</v>
      </c>
      <c r="G54" s="154">
        <f>I53*F54</f>
        <v>3375</v>
      </c>
      <c r="H54" s="155"/>
      <c r="I54" s="159"/>
      <c r="J54" s="156" t="s">
        <v>45</v>
      </c>
      <c r="K54" s="157"/>
      <c r="L54" s="24"/>
      <c r="M54" s="24"/>
      <c r="N54" s="24"/>
      <c r="O54" s="24"/>
      <c r="P54" s="24"/>
      <c r="Q54" s="24"/>
      <c r="R54" s="24"/>
      <c r="S54" s="24"/>
      <c r="T54" s="24"/>
      <c r="U54" s="24"/>
    </row>
    <row r="55" spans="1:24" ht="17.25" customHeight="1" x14ac:dyDescent="0.3">
      <c r="A55" s="48">
        <v>44811</v>
      </c>
      <c r="B55" s="49">
        <v>9</v>
      </c>
      <c r="C55" s="50" t="s">
        <v>25</v>
      </c>
      <c r="D55" s="49">
        <v>14</v>
      </c>
      <c r="E55" s="50" t="s">
        <v>23</v>
      </c>
      <c r="F55" s="50">
        <f t="shared" si="12"/>
        <v>5</v>
      </c>
      <c r="G55" s="150">
        <f t="shared" ref="G55" si="15">I55*F55</f>
        <v>3375</v>
      </c>
      <c r="H55" s="151"/>
      <c r="I55" s="158">
        <v>675</v>
      </c>
      <c r="J55" s="152" t="s">
        <v>46</v>
      </c>
      <c r="K55" s="153"/>
      <c r="L55" s="24"/>
      <c r="M55" s="24"/>
      <c r="N55" s="24"/>
      <c r="O55" s="24"/>
      <c r="P55" s="24"/>
      <c r="Q55" s="24"/>
      <c r="R55" s="24"/>
      <c r="S55" s="24"/>
      <c r="T55" s="24"/>
      <c r="U55" s="24"/>
    </row>
    <row r="56" spans="1:24" ht="17.25" customHeight="1" x14ac:dyDescent="0.3">
      <c r="A56" s="26"/>
      <c r="B56" s="29">
        <v>14</v>
      </c>
      <c r="C56" s="28" t="s">
        <v>23</v>
      </c>
      <c r="D56" s="29">
        <v>18</v>
      </c>
      <c r="E56" s="28" t="s">
        <v>23</v>
      </c>
      <c r="F56" s="28">
        <f t="shared" si="12"/>
        <v>4</v>
      </c>
      <c r="G56" s="154">
        <f>I55*F56</f>
        <v>2700</v>
      </c>
      <c r="H56" s="155"/>
      <c r="I56" s="159"/>
      <c r="J56" s="156" t="s">
        <v>47</v>
      </c>
      <c r="K56" s="157"/>
      <c r="L56" s="24"/>
      <c r="M56" s="24"/>
      <c r="N56" s="24"/>
      <c r="O56" s="24"/>
      <c r="P56" s="24"/>
      <c r="Q56" s="24"/>
      <c r="R56" s="24"/>
      <c r="S56" s="24"/>
      <c r="T56" s="24"/>
      <c r="U56" s="24"/>
    </row>
    <row r="57" spans="1:24" ht="17.25" customHeight="1" x14ac:dyDescent="0.3">
      <c r="A57" s="140" t="s">
        <v>72</v>
      </c>
      <c r="B57" s="141"/>
      <c r="C57" s="141"/>
      <c r="D57" s="141"/>
      <c r="E57" s="142"/>
      <c r="F57" s="59">
        <f>SUM(F50:F56)</f>
        <v>29.5</v>
      </c>
      <c r="G57" s="143">
        <f>SUM(G50:H56)</f>
        <v>19912.5</v>
      </c>
      <c r="H57" s="142"/>
      <c r="I57" s="140" t="s">
        <v>76</v>
      </c>
      <c r="J57" s="141"/>
      <c r="K57" s="142"/>
      <c r="L57" s="68" t="s">
        <v>41</v>
      </c>
      <c r="M57" s="24"/>
      <c r="N57" s="24"/>
      <c r="O57" s="24"/>
      <c r="P57" s="24"/>
      <c r="Q57" s="24"/>
      <c r="R57" s="24"/>
      <c r="S57" s="24"/>
      <c r="T57" s="24"/>
      <c r="U57" s="24"/>
    </row>
    <row r="58" spans="1:24" ht="18.75" x14ac:dyDescent="0.3">
      <c r="A58" s="88"/>
      <c r="B58" s="89"/>
      <c r="C58" s="90"/>
      <c r="D58" s="89"/>
      <c r="E58" s="90"/>
      <c r="F58" s="91"/>
      <c r="G58" s="92"/>
      <c r="H58" s="93"/>
      <c r="I58" s="92"/>
      <c r="J58" s="94"/>
      <c r="K58" s="94"/>
      <c r="L58" s="87"/>
      <c r="M58" s="24"/>
      <c r="N58" s="24"/>
      <c r="O58" s="24"/>
      <c r="P58" s="24"/>
      <c r="Q58" s="24"/>
      <c r="R58" s="24"/>
      <c r="S58" s="24"/>
      <c r="T58" s="24"/>
      <c r="U58" s="24"/>
    </row>
    <row r="59" spans="1:24" ht="18.75" x14ac:dyDescent="0.3">
      <c r="A59" s="77" t="s">
        <v>74</v>
      </c>
      <c r="B59" s="62"/>
      <c r="C59" s="63"/>
      <c r="D59" s="62"/>
      <c r="E59" s="63"/>
      <c r="F59" s="64"/>
      <c r="G59" s="65"/>
      <c r="H59" s="66"/>
      <c r="I59" s="65"/>
      <c r="J59" s="67"/>
      <c r="K59" s="67"/>
      <c r="L59" s="24"/>
      <c r="M59" s="24"/>
      <c r="N59" s="24"/>
      <c r="O59" s="24"/>
      <c r="P59" s="24"/>
      <c r="Q59" s="24"/>
      <c r="R59" s="24"/>
      <c r="S59" s="24"/>
      <c r="T59" s="24"/>
      <c r="U59" s="24"/>
    </row>
    <row r="60" spans="1:24" x14ac:dyDescent="0.3">
      <c r="A60" s="78" t="s">
        <v>73</v>
      </c>
      <c r="B60" s="79" t="s">
        <v>67</v>
      </c>
      <c r="C60" s="80" t="s">
        <v>68</v>
      </c>
      <c r="D60" s="79" t="s">
        <v>61</v>
      </c>
      <c r="E60" s="21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</row>
    <row r="61" spans="1:24" x14ac:dyDescent="0.3">
      <c r="A61" s="198" t="s">
        <v>50</v>
      </c>
      <c r="B61" s="199">
        <v>1200</v>
      </c>
      <c r="C61" s="200">
        <v>3</v>
      </c>
      <c r="D61" s="201">
        <f t="shared" ref="D61:D68" si="16">B61*C61</f>
        <v>3600</v>
      </c>
      <c r="E61" s="21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</row>
    <row r="62" spans="1:24" x14ac:dyDescent="0.3">
      <c r="A62" s="202" t="s">
        <v>51</v>
      </c>
      <c r="B62" s="203">
        <v>1200</v>
      </c>
      <c r="C62" s="204">
        <v>2</v>
      </c>
      <c r="D62" s="205">
        <f t="shared" si="16"/>
        <v>2400</v>
      </c>
      <c r="E62" s="21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</row>
    <row r="63" spans="1:24" x14ac:dyDescent="0.3">
      <c r="A63" s="202" t="s">
        <v>52</v>
      </c>
      <c r="B63" s="206">
        <v>1200</v>
      </c>
      <c r="C63" s="207">
        <v>1</v>
      </c>
      <c r="D63" s="205">
        <f t="shared" si="16"/>
        <v>1200</v>
      </c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</row>
    <row r="64" spans="1:24" x14ac:dyDescent="0.3">
      <c r="A64" s="202" t="s">
        <v>53</v>
      </c>
      <c r="B64" s="206">
        <v>1200</v>
      </c>
      <c r="C64" s="207">
        <v>3</v>
      </c>
      <c r="D64" s="205">
        <f t="shared" si="16"/>
        <v>3600</v>
      </c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</row>
    <row r="65" spans="1:23" x14ac:dyDescent="0.3">
      <c r="A65" s="202" t="s">
        <v>54</v>
      </c>
      <c r="B65" s="206">
        <v>1200</v>
      </c>
      <c r="C65" s="207">
        <v>2</v>
      </c>
      <c r="D65" s="205">
        <f t="shared" si="16"/>
        <v>2400</v>
      </c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</row>
    <row r="66" spans="1:23" x14ac:dyDescent="0.3">
      <c r="A66" s="202" t="s">
        <v>55</v>
      </c>
      <c r="B66" s="206">
        <v>1200</v>
      </c>
      <c r="C66" s="207">
        <v>2</v>
      </c>
      <c r="D66" s="205">
        <f t="shared" si="16"/>
        <v>2400</v>
      </c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</row>
    <row r="67" spans="1:23" x14ac:dyDescent="0.3">
      <c r="A67" s="202" t="s">
        <v>56</v>
      </c>
      <c r="B67" s="206">
        <v>1200</v>
      </c>
      <c r="C67" s="207">
        <v>2</v>
      </c>
      <c r="D67" s="205">
        <f t="shared" si="16"/>
        <v>2400</v>
      </c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</row>
    <row r="68" spans="1:23" ht="18" thickBot="1" x14ac:dyDescent="0.35">
      <c r="A68" s="208" t="s">
        <v>57</v>
      </c>
      <c r="B68" s="209">
        <v>1200</v>
      </c>
      <c r="C68" s="210">
        <v>2</v>
      </c>
      <c r="D68" s="211">
        <f t="shared" si="16"/>
        <v>2400</v>
      </c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</row>
    <row r="69" spans="1:23" ht="18.75" thickBot="1" x14ac:dyDescent="0.35">
      <c r="A69" s="138" t="s">
        <v>66</v>
      </c>
      <c r="B69" s="139"/>
      <c r="C69" s="72">
        <f>SUM(C61:C68)</f>
        <v>17</v>
      </c>
      <c r="D69" s="73">
        <f>SUM(D61:D68)</f>
        <v>20400</v>
      </c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</row>
    <row r="70" spans="1:23" x14ac:dyDescent="0.3">
      <c r="A70" s="60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</row>
    <row r="71" spans="1:23" ht="18" x14ac:dyDescent="0.3">
      <c r="A71" s="76" t="s">
        <v>58</v>
      </c>
      <c r="B71" s="97" t="s">
        <v>83</v>
      </c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</row>
    <row r="72" spans="1:23" x14ac:dyDescent="0.3">
      <c r="A72" s="81" t="s">
        <v>64</v>
      </c>
      <c r="B72" s="82" t="s">
        <v>49</v>
      </c>
      <c r="C72" s="83" t="s">
        <v>68</v>
      </c>
      <c r="D72" s="82" t="s">
        <v>61</v>
      </c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</row>
    <row r="73" spans="1:23" x14ac:dyDescent="0.3">
      <c r="A73" s="212" t="s">
        <v>59</v>
      </c>
      <c r="B73" s="213">
        <v>1</v>
      </c>
      <c r="C73" s="214"/>
      <c r="D73" s="215">
        <v>8500</v>
      </c>
      <c r="E73" s="70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</row>
    <row r="74" spans="1:23" x14ac:dyDescent="0.3">
      <c r="A74" s="202" t="s">
        <v>60</v>
      </c>
      <c r="B74" s="216">
        <v>1</v>
      </c>
      <c r="C74" s="207"/>
      <c r="D74" s="217">
        <v>8500</v>
      </c>
      <c r="E74" s="70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</row>
    <row r="75" spans="1:23" ht="18" thickBot="1" x14ac:dyDescent="0.35">
      <c r="A75" s="208" t="s">
        <v>62</v>
      </c>
      <c r="B75" s="218">
        <v>1</v>
      </c>
      <c r="C75" s="210"/>
      <c r="D75" s="219">
        <v>8500</v>
      </c>
      <c r="E75" s="70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</row>
    <row r="76" spans="1:23" ht="19.5" thickBot="1" x14ac:dyDescent="0.35">
      <c r="A76" s="144" t="s">
        <v>66</v>
      </c>
      <c r="B76" s="145"/>
      <c r="C76" s="74">
        <f>SUM(B73:B75)</f>
        <v>3</v>
      </c>
      <c r="D76" s="75">
        <f>SUM(D73:D75)</f>
        <v>25500</v>
      </c>
      <c r="E76" s="71" t="s">
        <v>70</v>
      </c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</row>
    <row r="77" spans="1:23" x14ac:dyDescent="0.3">
      <c r="A77" s="60"/>
      <c r="C77" s="60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3" x14ac:dyDescent="0.3">
      <c r="A78" s="81" t="s">
        <v>63</v>
      </c>
      <c r="B78" s="82" t="s">
        <v>65</v>
      </c>
      <c r="C78" s="83" t="s">
        <v>68</v>
      </c>
      <c r="D78" s="82" t="s">
        <v>61</v>
      </c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6"/>
      <c r="W78" s="19"/>
    </row>
    <row r="79" spans="1:23" ht="18" thickBot="1" x14ac:dyDescent="0.35">
      <c r="A79" s="60" t="s">
        <v>69</v>
      </c>
      <c r="B79" s="69">
        <v>1800</v>
      </c>
      <c r="C79" s="60">
        <v>3</v>
      </c>
      <c r="D79" s="61">
        <f>B79*C79</f>
        <v>5400</v>
      </c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0"/>
      <c r="W79" s="20"/>
    </row>
    <row r="80" spans="1:23" ht="18.75" thickBot="1" x14ac:dyDescent="0.35">
      <c r="A80" s="138" t="s">
        <v>66</v>
      </c>
      <c r="B80" s="139"/>
      <c r="C80" s="72">
        <v>3</v>
      </c>
      <c r="D80" s="73">
        <f>D79</f>
        <v>5400</v>
      </c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</row>
    <row r="81" spans="1:36" ht="18" thickBot="1" x14ac:dyDescent="0.35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7"/>
      <c r="L81" s="87"/>
      <c r="M81" s="24"/>
      <c r="N81" s="24"/>
      <c r="O81" s="24"/>
      <c r="P81" s="24"/>
      <c r="Q81" s="24"/>
      <c r="R81" s="24"/>
      <c r="S81" s="24"/>
      <c r="T81" s="24"/>
      <c r="U81" s="24"/>
    </row>
    <row r="82" spans="1:36" ht="24.75" thickBot="1" x14ac:dyDescent="0.4">
      <c r="A82" s="188" t="s">
        <v>81</v>
      </c>
      <c r="B82" s="189"/>
      <c r="C82" s="189"/>
      <c r="D82" s="190"/>
      <c r="E82" s="85"/>
      <c r="F82" s="85"/>
      <c r="G82" s="85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36" ht="24" x14ac:dyDescent="0.35">
      <c r="A83" s="220" t="s">
        <v>75</v>
      </c>
      <c r="B83" s="221">
        <f>G48</f>
        <v>77557.5</v>
      </c>
      <c r="C83" s="221"/>
      <c r="D83" s="222"/>
      <c r="E83" s="85"/>
      <c r="F83" s="85"/>
      <c r="G83" s="85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36" ht="24" x14ac:dyDescent="0.35">
      <c r="A84" s="223" t="s">
        <v>77</v>
      </c>
      <c r="B84" s="224">
        <f>G57</f>
        <v>19912.5</v>
      </c>
      <c r="C84" s="225"/>
      <c r="D84" s="226"/>
      <c r="E84" s="85"/>
      <c r="F84" s="85"/>
      <c r="G84" s="85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36" ht="24" x14ac:dyDescent="0.35">
      <c r="A85" s="86" t="s">
        <v>61</v>
      </c>
      <c r="B85" s="191">
        <f>B84+B83</f>
        <v>97470</v>
      </c>
      <c r="C85" s="192"/>
      <c r="D85" s="192"/>
      <c r="E85" s="85"/>
      <c r="F85" s="85"/>
      <c r="G85" s="85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36" ht="24" x14ac:dyDescent="0.35">
      <c r="A86" s="85"/>
      <c r="B86" s="193"/>
      <c r="C86" s="193"/>
      <c r="D86" s="193"/>
      <c r="E86" s="85"/>
      <c r="F86" s="85"/>
      <c r="G86" s="85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</row>
    <row r="87" spans="1:36" ht="24" x14ac:dyDescent="0.35">
      <c r="A87" s="227" t="s">
        <v>78</v>
      </c>
      <c r="B87" s="228">
        <f>D69</f>
        <v>20400</v>
      </c>
      <c r="C87" s="229"/>
      <c r="D87" s="230"/>
      <c r="E87" s="85"/>
      <c r="F87" s="85"/>
      <c r="G87" s="85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</row>
    <row r="88" spans="1:36" ht="24" x14ac:dyDescent="0.35">
      <c r="A88" s="231" t="s">
        <v>79</v>
      </c>
      <c r="B88" s="232">
        <f>D80</f>
        <v>5400</v>
      </c>
      <c r="C88" s="233"/>
      <c r="D88" s="234"/>
      <c r="E88" s="98"/>
      <c r="F88" s="99" t="s">
        <v>82</v>
      </c>
      <c r="G88" s="85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</row>
    <row r="89" spans="1:36" ht="24" x14ac:dyDescent="0.35">
      <c r="A89" s="86" t="s">
        <v>61</v>
      </c>
      <c r="B89" s="184">
        <v>20400</v>
      </c>
      <c r="C89" s="185"/>
      <c r="D89" s="185"/>
      <c r="E89" s="85"/>
      <c r="F89" s="85"/>
      <c r="G89" s="85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</row>
    <row r="90" spans="1:36" ht="24.75" thickBot="1" x14ac:dyDescent="0.4">
      <c r="A90" s="84"/>
      <c r="B90" s="84"/>
      <c r="C90" s="84"/>
      <c r="D90" s="84"/>
      <c r="E90" s="96"/>
      <c r="F90" s="85"/>
      <c r="G90" s="85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</row>
    <row r="91" spans="1:36" ht="24.75" thickBot="1" x14ac:dyDescent="0.4">
      <c r="A91" s="195" t="s">
        <v>80</v>
      </c>
      <c r="B91" s="197">
        <f>B89+B85</f>
        <v>117870</v>
      </c>
      <c r="C91" s="186"/>
      <c r="D91" s="187"/>
      <c r="E91" s="196" t="s">
        <v>84</v>
      </c>
      <c r="F91" s="194"/>
      <c r="G91" s="85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</row>
    <row r="92" spans="1:36" x14ac:dyDescent="0.3">
      <c r="A92" s="95"/>
      <c r="B92" s="95"/>
      <c r="C92" s="95"/>
      <c r="D92" s="95"/>
      <c r="E92" s="96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</row>
    <row r="93" spans="1:36" x14ac:dyDescent="0.3"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</row>
    <row r="94" spans="1:36" x14ac:dyDescent="0.3"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</row>
    <row r="95" spans="1:36" x14ac:dyDescent="0.3"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</row>
    <row r="96" spans="1:36" x14ac:dyDescent="0.3"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</row>
    <row r="97" spans="11:36" x14ac:dyDescent="0.3"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</row>
    <row r="98" spans="11:36" x14ac:dyDescent="0.3"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</row>
    <row r="99" spans="11:36" x14ac:dyDescent="0.3"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</row>
    <row r="100" spans="11:36" x14ac:dyDescent="0.3"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</row>
    <row r="101" spans="11:36" x14ac:dyDescent="0.3"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</row>
    <row r="102" spans="11:36" x14ac:dyDescent="0.3"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</row>
    <row r="103" spans="11:36" x14ac:dyDescent="0.3"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</row>
    <row r="104" spans="11:36" x14ac:dyDescent="0.3"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</row>
    <row r="105" spans="11:36" x14ac:dyDescent="0.3"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</row>
    <row r="106" spans="11:36" x14ac:dyDescent="0.3"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</row>
    <row r="107" spans="11:36" x14ac:dyDescent="0.3"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</row>
    <row r="108" spans="11:36" x14ac:dyDescent="0.3"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</row>
    <row r="109" spans="11:36" x14ac:dyDescent="0.3"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</row>
    <row r="110" spans="11:36" x14ac:dyDescent="0.3"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</row>
    <row r="111" spans="11:36" x14ac:dyDescent="0.3"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</row>
    <row r="112" spans="11:36" x14ac:dyDescent="0.3"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</row>
    <row r="113" spans="11:21" x14ac:dyDescent="0.3"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</row>
    <row r="114" spans="11:21" x14ac:dyDescent="0.3"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</row>
    <row r="115" spans="11:21" x14ac:dyDescent="0.3"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</row>
    <row r="116" spans="11:21" x14ac:dyDescent="0.3"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</row>
    <row r="117" spans="11:21" x14ac:dyDescent="0.3"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</row>
    <row r="118" spans="11:21" x14ac:dyDescent="0.3"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</row>
    <row r="119" spans="11:21" x14ac:dyDescent="0.3"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</row>
    <row r="120" spans="11:21" x14ac:dyDescent="0.3"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</row>
    <row r="121" spans="11:21" x14ac:dyDescent="0.3"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</row>
    <row r="122" spans="11:21" x14ac:dyDescent="0.3"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</row>
    <row r="123" spans="11:21" x14ac:dyDescent="0.3"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</row>
    <row r="124" spans="11:21" x14ac:dyDescent="0.3"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</row>
    <row r="125" spans="11:21" x14ac:dyDescent="0.3"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</row>
    <row r="126" spans="11:21" x14ac:dyDescent="0.3"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</row>
    <row r="127" spans="11:21" x14ac:dyDescent="0.3"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</row>
    <row r="128" spans="11:21" x14ac:dyDescent="0.3"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</row>
    <row r="129" spans="11:21" x14ac:dyDescent="0.3"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</row>
    <row r="130" spans="11:21" x14ac:dyDescent="0.3"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</row>
  </sheetData>
  <mergeCells count="99">
    <mergeCell ref="E91:F91"/>
    <mergeCell ref="B87:D87"/>
    <mergeCell ref="B88:D88"/>
    <mergeCell ref="B89:D89"/>
    <mergeCell ref="B91:D91"/>
    <mergeCell ref="A82:D82"/>
    <mergeCell ref="B83:D83"/>
    <mergeCell ref="B84:D84"/>
    <mergeCell ref="B85:D85"/>
    <mergeCell ref="B86:D86"/>
    <mergeCell ref="G55:H55"/>
    <mergeCell ref="J55:K55"/>
    <mergeCell ref="I53:I54"/>
    <mergeCell ref="G56:H56"/>
    <mergeCell ref="J56:K56"/>
    <mergeCell ref="I55:I56"/>
    <mergeCell ref="G53:H53"/>
    <mergeCell ref="J53:K53"/>
    <mergeCell ref="G54:H54"/>
    <mergeCell ref="J54:K54"/>
    <mergeCell ref="A2:K17"/>
    <mergeCell ref="A18:K18"/>
    <mergeCell ref="I32:I34"/>
    <mergeCell ref="I35:I37"/>
    <mergeCell ref="I29:I31"/>
    <mergeCell ref="J19:K19"/>
    <mergeCell ref="I20:I23"/>
    <mergeCell ref="J20:K23"/>
    <mergeCell ref="G29:H29"/>
    <mergeCell ref="G30:H30"/>
    <mergeCell ref="G26:H26"/>
    <mergeCell ref="I24:I26"/>
    <mergeCell ref="J24:K26"/>
    <mergeCell ref="J31:K31"/>
    <mergeCell ref="G19:H19"/>
    <mergeCell ref="G20:H20"/>
    <mergeCell ref="A48:E48"/>
    <mergeCell ref="G48:H48"/>
    <mergeCell ref="I48:K48"/>
    <mergeCell ref="I38:I40"/>
    <mergeCell ref="I41:I43"/>
    <mergeCell ref="I45:I47"/>
    <mergeCell ref="G45:H45"/>
    <mergeCell ref="J45:K45"/>
    <mergeCell ref="G46:H46"/>
    <mergeCell ref="J46:K46"/>
    <mergeCell ref="G47:H47"/>
    <mergeCell ref="J47:K47"/>
    <mergeCell ref="G38:H38"/>
    <mergeCell ref="J38:K38"/>
    <mergeCell ref="G39:H39"/>
    <mergeCell ref="J39:K39"/>
    <mergeCell ref="G40:H40"/>
    <mergeCell ref="J40:K40"/>
    <mergeCell ref="G35:H35"/>
    <mergeCell ref="J35:K35"/>
    <mergeCell ref="G36:H36"/>
    <mergeCell ref="J36:K36"/>
    <mergeCell ref="G37:H37"/>
    <mergeCell ref="J37:K37"/>
    <mergeCell ref="G21:H21"/>
    <mergeCell ref="G25:H25"/>
    <mergeCell ref="G22:H22"/>
    <mergeCell ref="G23:H23"/>
    <mergeCell ref="G24:H24"/>
    <mergeCell ref="G28:H28"/>
    <mergeCell ref="J28:K28"/>
    <mergeCell ref="G27:H27"/>
    <mergeCell ref="J27:K27"/>
    <mergeCell ref="G31:H31"/>
    <mergeCell ref="J29:K29"/>
    <mergeCell ref="J30:K30"/>
    <mergeCell ref="G32:H32"/>
    <mergeCell ref="J32:K32"/>
    <mergeCell ref="G33:H33"/>
    <mergeCell ref="J33:K33"/>
    <mergeCell ref="G34:H34"/>
    <mergeCell ref="J34:K34"/>
    <mergeCell ref="G44:H44"/>
    <mergeCell ref="J44:K44"/>
    <mergeCell ref="G41:H41"/>
    <mergeCell ref="J41:K41"/>
    <mergeCell ref="G42:H42"/>
    <mergeCell ref="J42:K42"/>
    <mergeCell ref="G43:H43"/>
    <mergeCell ref="J43:K43"/>
    <mergeCell ref="G50:H50"/>
    <mergeCell ref="J50:K50"/>
    <mergeCell ref="G51:H51"/>
    <mergeCell ref="J51:K51"/>
    <mergeCell ref="G52:H52"/>
    <mergeCell ref="J52:K52"/>
    <mergeCell ref="I51:I52"/>
    <mergeCell ref="A80:B80"/>
    <mergeCell ref="I57:K57"/>
    <mergeCell ref="A57:E57"/>
    <mergeCell ref="G57:H57"/>
    <mergeCell ref="A69:B69"/>
    <mergeCell ref="A76:B76"/>
  </mergeCells>
  <pageMargins left="0.7" right="0.7" top="0.75" bottom="0.75" header="0.3" footer="0.3"/>
  <pageSetup scale="3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Employees</vt:lpstr>
      <vt:lpstr>Project Fees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THOR</cp:lastModifiedBy>
  <cp:lastPrinted>2022-09-19T06:51:33Z</cp:lastPrinted>
  <dcterms:created xsi:type="dcterms:W3CDTF">2022-07-11T17:42:49Z</dcterms:created>
  <dcterms:modified xsi:type="dcterms:W3CDTF">2022-09-19T06:52:07Z</dcterms:modified>
</cp:coreProperties>
</file>